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5875" windowHeight="12330"/>
  </bookViews>
  <sheets>
    <sheet name="Discarding" sheetId="1" r:id="rId1"/>
    <sheet name="Sheet2" sheetId="2" r:id="rId2"/>
  </sheets>
  <definedNames>
    <definedName name="_xlnm.Print_Area" localSheetId="0">Discarding!$B$1:$I$42</definedName>
  </definedNames>
  <calcPr calcId="144525"/>
</workbook>
</file>

<file path=xl/calcChain.xml><?xml version="1.0" encoding="utf-8"?>
<calcChain xmlns="http://schemas.openxmlformats.org/spreadsheetml/2006/main">
  <c r="H42" i="1" l="1"/>
  <c r="H40" i="1"/>
  <c r="G42" i="1"/>
  <c r="G40" i="1"/>
  <c r="H39" i="1"/>
  <c r="G39" i="1"/>
  <c r="H35" i="1"/>
  <c r="H36" i="1" s="1"/>
  <c r="G35" i="1"/>
  <c r="G36" i="1" s="1"/>
  <c r="D15" i="1"/>
  <c r="C15" i="1"/>
  <c r="D18" i="1"/>
  <c r="C18" i="1"/>
  <c r="E18" i="1" s="1"/>
  <c r="D17" i="1"/>
  <c r="C17" i="1"/>
  <c r="D16" i="1"/>
  <c r="C16" i="1"/>
  <c r="C11" i="1"/>
  <c r="C12" i="1" s="1"/>
  <c r="D11" i="1"/>
  <c r="D12" i="1" s="1"/>
  <c r="I42" i="1" l="1"/>
  <c r="H41" i="1"/>
  <c r="G41" i="1"/>
  <c r="G37" i="1"/>
  <c r="C13" i="1"/>
  <c r="D13" i="1"/>
  <c r="E13" i="1" l="1"/>
  <c r="H37" i="1"/>
  <c r="I37" i="1" s="1"/>
</calcChain>
</file>

<file path=xl/sharedStrings.xml><?xml version="1.0" encoding="utf-8"?>
<sst xmlns="http://schemas.openxmlformats.org/spreadsheetml/2006/main" count="29" uniqueCount="18">
  <si>
    <t>Race #</t>
  </si>
  <si>
    <t>Leaderboard position</t>
  </si>
  <si>
    <t>Boat 1</t>
  </si>
  <si>
    <t>Boat 2</t>
  </si>
  <si>
    <t>STDV 1 =</t>
  </si>
  <si>
    <r>
      <rPr>
        <b/>
        <sz val="10"/>
        <color theme="1"/>
        <rFont val="Arial"/>
        <family val="2"/>
      </rPr>
      <t>Average 1</t>
    </r>
    <r>
      <rPr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</si>
  <si>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Arial"/>
        <family val="2"/>
      </rPr>
      <t>Average 2</t>
    </r>
    <r>
      <rPr>
        <sz val="10"/>
        <color theme="1"/>
        <rFont val="Arial"/>
        <family val="2"/>
      </rPr>
      <t xml:space="preserve"> (*) =</t>
    </r>
  </si>
  <si>
    <t>(*)</t>
  </si>
  <si>
    <r>
      <rPr>
        <b/>
        <sz val="10"/>
        <color theme="1"/>
        <rFont val="Arial"/>
        <family val="2"/>
      </rPr>
      <t xml:space="preserve">STDV 2 </t>
    </r>
    <r>
      <rPr>
        <sz val="10"/>
        <color theme="1"/>
        <rFont val="Arial"/>
        <family val="2"/>
      </rPr>
      <t>(*)</t>
    </r>
    <r>
      <rPr>
        <b/>
        <sz val="10"/>
        <color theme="1"/>
        <rFont val="Arial"/>
        <family val="2"/>
      </rPr>
      <t xml:space="preserve"> =</t>
    </r>
  </si>
  <si>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Arial"/>
        <family val="2"/>
      </rPr>
      <t xml:space="preserve"> =</t>
    </r>
  </si>
  <si>
    <t>Notes:</t>
  </si>
  <si>
    <r>
      <t>1 - Lower "</t>
    </r>
    <r>
      <rPr>
        <sz val="10"/>
        <color rgb="FFFF0000"/>
        <rFont val="Arial"/>
        <family val="2"/>
      </rPr>
      <t>%</t>
    </r>
    <r>
      <rPr>
        <sz val="10"/>
        <color theme="1"/>
        <rFont val="Arial"/>
        <family val="2"/>
      </rPr>
      <t>" means greater discarding impact.</t>
    </r>
  </si>
  <si>
    <t xml:space="preserve">     population, measuring how widely values are </t>
  </si>
  <si>
    <t xml:space="preserve">     dispersed from the average value (the mean).</t>
  </si>
  <si>
    <r>
      <rPr>
        <b/>
        <sz val="10"/>
        <color theme="1"/>
        <rFont val="Symbol"/>
        <family val="1"/>
        <charset val="2"/>
      </rPr>
      <t>S</t>
    </r>
    <r>
      <rPr>
        <b/>
        <sz val="10"/>
        <color theme="1"/>
        <rFont val="Arial"/>
        <family val="2"/>
      </rPr>
      <t xml:space="preserve"> 2</t>
    </r>
    <r>
      <rPr>
        <sz val="10"/>
        <color theme="1"/>
        <rFont val="Arial"/>
        <family val="2"/>
      </rPr>
      <t xml:space="preserve"> (*)</t>
    </r>
    <r>
      <rPr>
        <b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</si>
  <si>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Symbol"/>
        <family val="1"/>
        <charset val="2"/>
      </rPr>
      <t>S</t>
    </r>
    <r>
      <rPr>
        <b/>
        <sz val="10"/>
        <color theme="1"/>
        <rFont val="Arial"/>
        <family val="2"/>
      </rPr>
      <t xml:space="preserve"> 1 </t>
    </r>
    <r>
      <rPr>
        <b/>
        <sz val="10"/>
        <color theme="1"/>
        <rFont val="Arial"/>
        <family val="2"/>
      </rPr>
      <t>=</t>
    </r>
  </si>
  <si>
    <t>With discarded points.</t>
  </si>
  <si>
    <t>2 - STDV, is the Standard Deviation based on the entire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</si>
</sst>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b/>
      <sz val="10"/>
      <color rgb="FFFF0000"/>
      <name val="Arial"/>
      <family val="2"/>
    </font>
    <font>
      <b/>
      <sz val="10"/>
      <color rgb="FFFF0000"/>
      <name val="Symbol"/>
      <family val="1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8" xfId="0" applyFont="1" applyBorder="1"/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showGridLines="0" tabSelected="1" workbookViewId="0"/>
  </sheetViews>
  <sheetFormatPr defaultRowHeight="12.75" x14ac:dyDescent="0.2"/>
  <cols>
    <col min="1" max="1" width="4.85546875" customWidth="1"/>
    <col min="2" max="2" width="14.42578125" bestFit="1" customWidth="1"/>
    <col min="3" max="4" width="12.7109375" customWidth="1"/>
    <col min="5" max="5" width="7.28515625" bestFit="1" customWidth="1"/>
    <col min="6" max="6" width="14.42578125" customWidth="1"/>
    <col min="7" max="8" width="12.7109375" customWidth="1"/>
    <col min="9" max="9" width="7.28515625" bestFit="1" customWidth="1"/>
  </cols>
  <sheetData>
    <row r="2" spans="2:11" x14ac:dyDescent="0.2">
      <c r="C2" s="39" t="s">
        <v>1</v>
      </c>
      <c r="D2" s="40"/>
      <c r="G2" s="39" t="s">
        <v>1</v>
      </c>
      <c r="H2" s="40"/>
    </row>
    <row r="3" spans="2:11" x14ac:dyDescent="0.2">
      <c r="B3" s="6" t="s">
        <v>0</v>
      </c>
      <c r="C3" s="2" t="s">
        <v>2</v>
      </c>
      <c r="D3" s="6" t="s">
        <v>3</v>
      </c>
      <c r="F3" s="6" t="s">
        <v>0</v>
      </c>
      <c r="G3" s="6" t="s">
        <v>2</v>
      </c>
      <c r="H3" s="2" t="s">
        <v>3</v>
      </c>
    </row>
    <row r="4" spans="2:11" x14ac:dyDescent="0.2">
      <c r="B4" s="34">
        <v>1</v>
      </c>
      <c r="C4" s="4">
        <v>3</v>
      </c>
      <c r="D4" s="13">
        <v>1</v>
      </c>
      <c r="F4" s="4">
        <v>1</v>
      </c>
      <c r="G4" s="4">
        <v>2</v>
      </c>
      <c r="H4" s="13">
        <v>5</v>
      </c>
    </row>
    <row r="5" spans="2:11" x14ac:dyDescent="0.2">
      <c r="B5" s="35">
        <v>2</v>
      </c>
      <c r="C5" s="5">
        <v>5</v>
      </c>
      <c r="D5" s="7">
        <v>2</v>
      </c>
      <c r="F5" s="5">
        <v>2</v>
      </c>
      <c r="G5" s="5">
        <v>3</v>
      </c>
      <c r="H5" s="7">
        <v>9</v>
      </c>
    </row>
    <row r="6" spans="2:11" x14ac:dyDescent="0.2">
      <c r="B6" s="35">
        <v>3</v>
      </c>
      <c r="C6" s="5">
        <v>7</v>
      </c>
      <c r="D6" s="7">
        <v>15</v>
      </c>
      <c r="F6" s="5">
        <v>3</v>
      </c>
      <c r="G6" s="5">
        <v>1</v>
      </c>
      <c r="H6" s="7">
        <v>7</v>
      </c>
    </row>
    <row r="7" spans="2:11" x14ac:dyDescent="0.2">
      <c r="B7" s="35">
        <v>4</v>
      </c>
      <c r="C7" s="26">
        <v>8.0000000000000018</v>
      </c>
      <c r="D7" s="7">
        <v>3</v>
      </c>
      <c r="F7" s="5">
        <v>4</v>
      </c>
      <c r="G7" s="5">
        <v>3</v>
      </c>
      <c r="H7" s="7">
        <v>2</v>
      </c>
    </row>
    <row r="8" spans="2:11" x14ac:dyDescent="0.2">
      <c r="B8" s="35">
        <v>5</v>
      </c>
      <c r="C8" s="27">
        <v>8</v>
      </c>
      <c r="D8" s="17">
        <v>123</v>
      </c>
      <c r="F8" s="5">
        <v>5</v>
      </c>
      <c r="G8" s="5">
        <v>4</v>
      </c>
      <c r="H8" s="7">
        <v>5</v>
      </c>
    </row>
    <row r="9" spans="2:11" x14ac:dyDescent="0.2">
      <c r="B9" s="36">
        <v>6</v>
      </c>
      <c r="C9" s="14">
        <v>3</v>
      </c>
      <c r="D9" s="3">
        <v>5</v>
      </c>
      <c r="F9" s="5">
        <v>6</v>
      </c>
      <c r="G9" s="5">
        <v>7</v>
      </c>
      <c r="H9" s="7">
        <v>8</v>
      </c>
    </row>
    <row r="10" spans="2:11" x14ac:dyDescent="0.2">
      <c r="B10" s="16"/>
      <c r="C10" s="16"/>
      <c r="D10" s="16"/>
      <c r="F10" s="5">
        <v>7</v>
      </c>
      <c r="G10" s="5">
        <v>6</v>
      </c>
      <c r="H10" s="7">
        <v>1</v>
      </c>
    </row>
    <row r="11" spans="2:11" x14ac:dyDescent="0.2">
      <c r="B11" s="6" t="s">
        <v>15</v>
      </c>
      <c r="C11" s="28">
        <f>SUM(C4:C9)</f>
        <v>34</v>
      </c>
      <c r="D11" s="23">
        <f t="shared" ref="D11" si="0">SUM(D4:D9)</f>
        <v>149</v>
      </c>
      <c r="F11" s="5">
        <v>8</v>
      </c>
      <c r="G11" s="5">
        <v>2</v>
      </c>
      <c r="H11" s="7">
        <v>7</v>
      </c>
    </row>
    <row r="12" spans="2:11" x14ac:dyDescent="0.2">
      <c r="B12" s="6" t="s">
        <v>14</v>
      </c>
      <c r="C12" s="29">
        <f>C11-C8</f>
        <v>26</v>
      </c>
      <c r="D12" s="24">
        <f>D11-D8</f>
        <v>26</v>
      </c>
      <c r="F12" s="5">
        <v>9</v>
      </c>
      <c r="G12" s="5">
        <v>2</v>
      </c>
      <c r="H12" s="7">
        <v>9</v>
      </c>
    </row>
    <row r="13" spans="2:11" x14ac:dyDescent="0.2">
      <c r="B13" s="18" t="s">
        <v>9</v>
      </c>
      <c r="C13" s="18">
        <f>C11-C12</f>
        <v>8</v>
      </c>
      <c r="D13" s="22">
        <f>D11-D12</f>
        <v>123</v>
      </c>
      <c r="E13" s="25">
        <f>C13/D13</f>
        <v>6.5040650406504072E-2</v>
      </c>
      <c r="F13" s="5">
        <v>10</v>
      </c>
      <c r="G13" s="5">
        <v>4</v>
      </c>
      <c r="H13" s="7">
        <v>1</v>
      </c>
      <c r="K13" s="38"/>
    </row>
    <row r="14" spans="2:11" x14ac:dyDescent="0.2">
      <c r="F14" s="5">
        <v>11</v>
      </c>
      <c r="G14" s="5">
        <v>3</v>
      </c>
      <c r="H14" s="7">
        <v>7</v>
      </c>
    </row>
    <row r="15" spans="2:11" x14ac:dyDescent="0.2">
      <c r="B15" s="19" t="s">
        <v>5</v>
      </c>
      <c r="C15" s="30">
        <f>AVERAGE(C4:C9)</f>
        <v>5.666666666666667</v>
      </c>
      <c r="D15" s="10">
        <f>AVERAGE(D4:D9)</f>
        <v>24.833333333333332</v>
      </c>
      <c r="F15" s="5">
        <v>12</v>
      </c>
      <c r="G15" s="5">
        <v>8</v>
      </c>
      <c r="H15" s="7">
        <v>1</v>
      </c>
    </row>
    <row r="16" spans="2:11" x14ac:dyDescent="0.2">
      <c r="B16" s="20" t="s">
        <v>6</v>
      </c>
      <c r="C16" s="31">
        <f>AVERAGE(C4:C6,C8:C9)</f>
        <v>5.2</v>
      </c>
      <c r="D16" s="12">
        <f>AVERAGE(D4:D7,D9)</f>
        <v>5.2</v>
      </c>
      <c r="F16" s="5">
        <v>13</v>
      </c>
      <c r="G16" s="5">
        <v>5</v>
      </c>
      <c r="H16" s="7">
        <v>4</v>
      </c>
    </row>
    <row r="17" spans="2:8" x14ac:dyDescent="0.2">
      <c r="B17" s="21" t="s">
        <v>4</v>
      </c>
      <c r="C17" s="32">
        <f>_xlfn.STDEV.P(C4:C9)</f>
        <v>2.134374745810951</v>
      </c>
      <c r="D17" s="11">
        <f>_xlfn.STDEV.P(D4:D9)</f>
        <v>44.145277839827394</v>
      </c>
      <c r="F17" s="5">
        <v>14</v>
      </c>
      <c r="G17" s="5">
        <v>3</v>
      </c>
      <c r="H17" s="7">
        <v>4</v>
      </c>
    </row>
    <row r="18" spans="2:8" x14ac:dyDescent="0.2">
      <c r="B18" s="20" t="s">
        <v>8</v>
      </c>
      <c r="C18" s="31">
        <f>_xlfn.STDEV.P(C4:C6,C8:C9)</f>
        <v>2.0396078054371141</v>
      </c>
      <c r="D18" s="12">
        <f>_xlfn.STDEV.P(D4:D7,D9)</f>
        <v>5.0754310161798086</v>
      </c>
      <c r="E18" s="25">
        <f>C18/D18</f>
        <v>0.4018590340278711</v>
      </c>
      <c r="F18" s="5">
        <v>15</v>
      </c>
      <c r="G18" s="5">
        <v>9</v>
      </c>
      <c r="H18" s="7">
        <v>1</v>
      </c>
    </row>
    <row r="19" spans="2:8" x14ac:dyDescent="0.2">
      <c r="F19" s="5">
        <v>16</v>
      </c>
      <c r="G19" s="5">
        <v>2</v>
      </c>
      <c r="H19" s="7">
        <v>5</v>
      </c>
    </row>
    <row r="20" spans="2:8" x14ac:dyDescent="0.2">
      <c r="F20" s="5">
        <v>17</v>
      </c>
      <c r="G20" s="5">
        <v>6</v>
      </c>
      <c r="H20" s="7">
        <v>3</v>
      </c>
    </row>
    <row r="21" spans="2:8" x14ac:dyDescent="0.2">
      <c r="B21" s="1" t="s">
        <v>10</v>
      </c>
      <c r="F21" s="5">
        <v>18</v>
      </c>
      <c r="G21" s="5">
        <v>9</v>
      </c>
      <c r="H21" s="7">
        <v>8</v>
      </c>
    </row>
    <row r="22" spans="2:8" x14ac:dyDescent="0.2">
      <c r="F22" s="5">
        <v>19</v>
      </c>
      <c r="G22" s="5">
        <v>8</v>
      </c>
      <c r="H22" s="7">
        <v>4</v>
      </c>
    </row>
    <row r="23" spans="2:8" x14ac:dyDescent="0.2">
      <c r="B23" s="9" t="s">
        <v>7</v>
      </c>
      <c r="C23" s="15" t="s">
        <v>16</v>
      </c>
      <c r="F23" s="5">
        <v>20</v>
      </c>
      <c r="G23" s="5">
        <v>5</v>
      </c>
      <c r="H23" s="7">
        <v>1</v>
      </c>
    </row>
    <row r="24" spans="2:8" x14ac:dyDescent="0.2">
      <c r="F24" s="5">
        <v>21</v>
      </c>
      <c r="G24" s="5">
        <v>2</v>
      </c>
      <c r="H24" s="7">
        <v>3</v>
      </c>
    </row>
    <row r="25" spans="2:8" x14ac:dyDescent="0.2">
      <c r="B25" t="s">
        <v>11</v>
      </c>
      <c r="F25" s="5">
        <v>22</v>
      </c>
      <c r="G25" s="5">
        <v>9</v>
      </c>
      <c r="H25" s="7">
        <v>13.999999999999995</v>
      </c>
    </row>
    <row r="26" spans="2:8" x14ac:dyDescent="0.2">
      <c r="F26" s="5">
        <v>23</v>
      </c>
      <c r="G26" s="5">
        <v>4</v>
      </c>
      <c r="H26" s="7">
        <v>9</v>
      </c>
    </row>
    <row r="27" spans="2:8" x14ac:dyDescent="0.2">
      <c r="B27" t="s">
        <v>17</v>
      </c>
      <c r="F27" s="5">
        <v>24</v>
      </c>
      <c r="G27" s="5">
        <v>5</v>
      </c>
      <c r="H27" s="7">
        <v>4</v>
      </c>
    </row>
    <row r="28" spans="2:8" x14ac:dyDescent="0.2">
      <c r="B28" t="s">
        <v>12</v>
      </c>
      <c r="F28" s="5">
        <v>25</v>
      </c>
      <c r="G28" s="5">
        <v>7</v>
      </c>
      <c r="H28" s="7">
        <v>1</v>
      </c>
    </row>
    <row r="29" spans="2:8" x14ac:dyDescent="0.2">
      <c r="B29" t="s">
        <v>13</v>
      </c>
      <c r="F29" s="5">
        <v>26</v>
      </c>
      <c r="G29" s="5">
        <v>7</v>
      </c>
      <c r="H29" s="7">
        <v>6</v>
      </c>
    </row>
    <row r="30" spans="2:8" x14ac:dyDescent="0.2">
      <c r="F30" s="5">
        <v>27</v>
      </c>
      <c r="G30" s="5">
        <v>8</v>
      </c>
      <c r="H30" s="7">
        <v>5</v>
      </c>
    </row>
    <row r="31" spans="2:8" x14ac:dyDescent="0.2">
      <c r="F31" s="5">
        <v>28</v>
      </c>
      <c r="G31" s="33">
        <v>123</v>
      </c>
      <c r="H31" s="7">
        <v>3</v>
      </c>
    </row>
    <row r="32" spans="2:8" x14ac:dyDescent="0.2">
      <c r="F32" s="5">
        <v>29</v>
      </c>
      <c r="G32" s="5">
        <v>2</v>
      </c>
      <c r="H32" s="8">
        <v>150</v>
      </c>
    </row>
    <row r="33" spans="6:11" x14ac:dyDescent="0.2">
      <c r="F33" s="14">
        <v>30</v>
      </c>
      <c r="G33" s="14">
        <v>5</v>
      </c>
      <c r="H33" s="3">
        <v>4</v>
      </c>
    </row>
    <row r="34" spans="6:11" x14ac:dyDescent="0.2">
      <c r="F34" s="16"/>
      <c r="G34" s="16"/>
      <c r="H34" s="16"/>
    </row>
    <row r="35" spans="6:11" x14ac:dyDescent="0.2">
      <c r="F35" s="6" t="s">
        <v>15</v>
      </c>
      <c r="G35" s="28">
        <f>SUM(G4:G33)</f>
        <v>264</v>
      </c>
      <c r="H35" s="23">
        <f>SUM(H4:H33)</f>
        <v>291</v>
      </c>
    </row>
    <row r="36" spans="6:11" x14ac:dyDescent="0.2">
      <c r="F36" s="6" t="s">
        <v>14</v>
      </c>
      <c r="G36" s="29">
        <f>+G35-G31</f>
        <v>141</v>
      </c>
      <c r="H36" s="24">
        <f>+H35-H32</f>
        <v>141</v>
      </c>
    </row>
    <row r="37" spans="6:11" x14ac:dyDescent="0.2">
      <c r="F37" s="18" t="s">
        <v>9</v>
      </c>
      <c r="G37" s="18">
        <f>G35-G36</f>
        <v>123</v>
      </c>
      <c r="H37" s="22">
        <f>H35-H36</f>
        <v>150</v>
      </c>
      <c r="I37" s="25">
        <f>G37/H37</f>
        <v>0.82</v>
      </c>
    </row>
    <row r="39" spans="6:11" x14ac:dyDescent="0.2">
      <c r="F39" s="19" t="s">
        <v>5</v>
      </c>
      <c r="G39" s="30">
        <f>AVERAGE(G4:G33)</f>
        <v>8.8000000000000007</v>
      </c>
      <c r="H39" s="10">
        <f>AVERAGE(H4:H33)</f>
        <v>9.6999999999999993</v>
      </c>
      <c r="K39" s="37"/>
    </row>
    <row r="40" spans="6:11" x14ac:dyDescent="0.2">
      <c r="F40" s="20" t="s">
        <v>6</v>
      </c>
      <c r="G40" s="31">
        <f>AVERAGE(G4:G30,G32:G33)</f>
        <v>4.8620689655172411</v>
      </c>
      <c r="H40" s="12">
        <f>AVERAGE(H4:H31,H33)</f>
        <v>4.8620689655172411</v>
      </c>
      <c r="K40" s="37"/>
    </row>
    <row r="41" spans="6:11" x14ac:dyDescent="0.2">
      <c r="F41" s="21" t="s">
        <v>4</v>
      </c>
      <c r="G41" s="32">
        <f>_xlfn.STDEV.P(G30:G33)</f>
        <v>51.139515054407781</v>
      </c>
      <c r="H41" s="11">
        <f>_xlfn.STDEV.P(H30:H33)</f>
        <v>63.223808806493146</v>
      </c>
    </row>
    <row r="42" spans="6:11" x14ac:dyDescent="0.2">
      <c r="F42" s="20" t="s">
        <v>8</v>
      </c>
      <c r="G42" s="31">
        <f>_xlfn.STDEV.P(G4:G30,G32:G33)</f>
        <v>2.4736422668222002</v>
      </c>
      <c r="H42" s="12">
        <f>_xlfn.STDEV.P(H4:H31,H33)</f>
        <v>3.1153030287214425</v>
      </c>
      <c r="I42" s="25">
        <f>G42/H42</f>
        <v>0.79402942314649005</v>
      </c>
    </row>
  </sheetData>
  <mergeCells count="2">
    <mergeCell ref="C2:D2"/>
    <mergeCell ref="G2:H2"/>
  </mergeCells>
  <pageMargins left="0.44" right="0.2800000000000000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Discarding</vt:lpstr>
      <vt:lpstr>Sheet2</vt:lpstr>
      <vt:lpstr>Discarding!Print_Area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malafaia</dc:creator>
  <cp:lastModifiedBy>malafaia</cp:lastModifiedBy>
  <cp:lastPrinted>2017-10-02T10:27:08Z</cp:lastPrinted>
  <dcterms:created xsi:type="dcterms:W3CDTF">2017-09-30T14:15:27Z</dcterms:created>
  <dcterms:modified xsi:type="dcterms:W3CDTF">2017-10-02T10:27:16Z</dcterms:modified>
</cp:coreProperties>
</file>