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15" windowHeight="12585" activeTab="0"/>
  </bookViews>
  <sheets>
    <sheet name="Data" sheetId="1" r:id="rId1"/>
    <sheet name="Race Result" sheetId="2" r:id="rId2"/>
    <sheet name="Handicaps" sheetId="3" r:id="rId3"/>
  </sheets>
  <definedNames/>
  <calcPr fullCalcOnLoad="1"/>
</workbook>
</file>

<file path=xl/sharedStrings.xml><?xml version="1.0" encoding="utf-8"?>
<sst xmlns="http://schemas.openxmlformats.org/spreadsheetml/2006/main" count="49" uniqueCount="17">
  <si>
    <t>A</t>
  </si>
  <si>
    <t>B</t>
  </si>
  <si>
    <t>C</t>
  </si>
  <si>
    <t>Improving</t>
  </si>
  <si>
    <t>Inconsistent</t>
  </si>
  <si>
    <t>Boat\Race</t>
  </si>
  <si>
    <t>D</t>
  </si>
  <si>
    <t>E</t>
  </si>
  <si>
    <t>Race Result</t>
  </si>
  <si>
    <t>Rank</t>
  </si>
  <si>
    <t>Handicap</t>
  </si>
  <si>
    <t>Corrected Time</t>
  </si>
  <si>
    <t>Performance Handicapping Demo</t>
  </si>
  <si>
    <t>Race Weight</t>
  </si>
  <si>
    <t>CT Rank</t>
  </si>
  <si>
    <t>Intermittent</t>
  </si>
  <si>
    <t>Starting Handicap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</si>
</sst>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5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3.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Race Result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"/>
          <c:w val="0.900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Data!$B$8:$U$8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Data!$B$9:$U$9</c:f>
              <c:numCache>
                <c:ptCount val="20"/>
                <c:pt idx="0">
                  <c:v>1.0222974226724961</c:v>
                </c:pt>
                <c:pt idx="1">
                  <c:v>1.0784554823915762</c:v>
                </c:pt>
                <c:pt idx="2">
                  <c:v>1.0755358630116372</c:v>
                </c:pt>
                <c:pt idx="3">
                  <c:v>1.042441105745758</c:v>
                </c:pt>
                <c:pt idx="4">
                  <c:v>1.0987907573616473</c:v>
                </c:pt>
                <c:pt idx="5">
                  <c:v>1.0680723689631006</c:v>
                </c:pt>
                <c:pt idx="6">
                  <c:v>1.0039093624993967</c:v>
                </c:pt>
                <c:pt idx="7">
                  <c:v>1.0681057906302893</c:v>
                </c:pt>
                <c:pt idx="8">
                  <c:v>1.0120576690549583</c:v>
                </c:pt>
                <c:pt idx="9">
                  <c:v>1.083444366788116</c:v>
                </c:pt>
                <c:pt idx="10">
                  <c:v>1.0520542557121264</c:v>
                </c:pt>
                <c:pt idx="11">
                  <c:v>1.0585012302416923</c:v>
                </c:pt>
                <c:pt idx="12">
                  <c:v>1.0038034503084519</c:v>
                </c:pt>
                <c:pt idx="13">
                  <c:v>1.0399139550224106</c:v>
                </c:pt>
                <c:pt idx="14">
                  <c:v>1.0076114016919318</c:v>
                </c:pt>
                <c:pt idx="15">
                  <c:v>1.0983487110807348</c:v>
                </c:pt>
                <c:pt idx="16">
                  <c:v>1.035235507891524</c:v>
                </c:pt>
                <c:pt idx="17">
                  <c:v>1.084002146724092</c:v>
                </c:pt>
                <c:pt idx="18">
                  <c:v>1.0980389007234361</c:v>
                </c:pt>
                <c:pt idx="19">
                  <c:v>1.0627271352624443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Data!$B$10:$U$10</c:f>
              <c:numCache>
                <c:ptCount val="20"/>
                <c:pt idx="0">
                  <c:v>1.0619268803192903</c:v>
                </c:pt>
                <c:pt idx="1">
                  <c:v>1.1034744631981421</c:v>
                </c:pt>
                <c:pt idx="2">
                  <c:v>1.1364953386691514</c:v>
                </c:pt>
                <c:pt idx="3">
                  <c:v>1.115251577950096</c:v>
                </c:pt>
                <c:pt idx="4">
                  <c:v>1.0937030068829434</c:v>
                </c:pt>
                <c:pt idx="5">
                  <c:v>1.0630515643059704</c:v>
                </c:pt>
                <c:pt idx="6">
                  <c:v>1.115906414685077</c:v>
                </c:pt>
                <c:pt idx="7">
                  <c:v>1.0858475558935075</c:v>
                </c:pt>
                <c:pt idx="8">
                  <c:v>1.112805582986774</c:v>
                </c:pt>
                <c:pt idx="9">
                  <c:v>1.0761741105846119</c:v>
                </c:pt>
                <c:pt idx="10">
                  <c:v>1.112694611005612</c:v>
                </c:pt>
                <c:pt idx="11">
                  <c:v>1.0776433794359617</c:v>
                </c:pt>
                <c:pt idx="12">
                  <c:v>1.1424831930005872</c:v>
                </c:pt>
                <c:pt idx="13">
                  <c:v>1.1491144615199078</c:v>
                </c:pt>
                <c:pt idx="14">
                  <c:v>1.082425948451295</c:v>
                </c:pt>
                <c:pt idx="15">
                  <c:v>1.0608321677525432</c:v>
                </c:pt>
                <c:pt idx="16">
                  <c:v>1.0669096944656662</c:v>
                </c:pt>
                <c:pt idx="17">
                  <c:v>1.07552801884062</c:v>
                </c:pt>
                <c:pt idx="18">
                  <c:v>1.119874149067608</c:v>
                </c:pt>
                <c:pt idx="19">
                  <c:v>1.1250477034066613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Data!$B$11:$U$11</c:f>
              <c:numCache>
                <c:ptCount val="20"/>
                <c:pt idx="0">
                  <c:v>1.1012674051861637</c:v>
                </c:pt>
                <c:pt idx="1">
                  <c:v>1.152944079891471</c:v>
                </c:pt>
                <c:pt idx="2">
                  <c:v>1.1570870003267233</c:v>
                </c:pt>
                <c:pt idx="3">
                  <c:v>1.1899097273601669</c:v>
                </c:pt>
                <c:pt idx="4">
                  <c:v>1.159753281875361</c:v>
                </c:pt>
                <c:pt idx="5">
                  <c:v>1.1222671817488221</c:v>
                </c:pt>
                <c:pt idx="6">
                  <c:v>1.1037964496796246</c:v>
                </c:pt>
                <c:pt idx="7">
                  <c:v>1.1025870795361004</c:v>
                </c:pt>
                <c:pt idx="8">
                  <c:v>1.1508321380712563</c:v>
                </c:pt>
                <c:pt idx="9">
                  <c:v>1.1298807873829277</c:v>
                </c:pt>
                <c:pt idx="10">
                  <c:v>1.1922971735742651</c:v>
                </c:pt>
                <c:pt idx="11">
                  <c:v>1.1504114794084002</c:v>
                </c:pt>
                <c:pt idx="12">
                  <c:v>1.1504921351389983</c:v>
                </c:pt>
                <c:pt idx="13">
                  <c:v>1.110611802235729</c:v>
                </c:pt>
                <c:pt idx="14">
                  <c:v>1.176083876201719</c:v>
                </c:pt>
                <c:pt idx="15">
                  <c:v>1.151478021723592</c:v>
                </c:pt>
                <c:pt idx="16">
                  <c:v>1.1744665256949438</c:v>
                </c:pt>
                <c:pt idx="17">
                  <c:v>1.1398766175120232</c:v>
                </c:pt>
                <c:pt idx="18">
                  <c:v>1.1922602885164892</c:v>
                </c:pt>
                <c:pt idx="19">
                  <c:v>1.1778014974797877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Data!$A$12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Data!$B$12:$U$12</c:f>
              <c:numCache>
                <c:ptCount val="20"/>
                <c:pt idx="0">
                  <c:v>1.164268176484957</c:v>
                </c:pt>
                <c:pt idx="1">
                  <c:v>1.1501246854413587</c:v>
                </c:pt>
                <c:pt idx="2">
                  <c:v>1.1886795099764174</c:v>
                </c:pt>
                <c:pt idx="3">
                  <c:v>1.156163029572391</c:v>
                </c:pt>
                <c:pt idx="4">
                  <c:v>1.1702009407122935</c:v>
                </c:pt>
                <c:pt idx="5">
                  <c:v>1.1753329403828048</c:v>
                </c:pt>
                <c:pt idx="6">
                  <c:v>1.1640745356876616</c:v>
                </c:pt>
                <c:pt idx="7">
                  <c:v>1.2483316997864136</c:v>
                </c:pt>
                <c:pt idx="8">
                  <c:v>1.1864380247132478</c:v>
                </c:pt>
                <c:pt idx="9">
                  <c:v>1.1709245148321925</c:v>
                </c:pt>
                <c:pt idx="10">
                  <c:v>1.221629519314845</c:v>
                </c:pt>
                <c:pt idx="11">
                  <c:v>1.1770880204757403</c:v>
                </c:pt>
                <c:pt idx="12">
                  <c:v>1.1642308373479535</c:v>
                </c:pt>
                <c:pt idx="13">
                  <c:v>1.1645800331480278</c:v>
                </c:pt>
                <c:pt idx="14">
                  <c:v>1.224216854874522</c:v>
                </c:pt>
                <c:pt idx="15">
                  <c:v>1.1694688252555885</c:v>
                </c:pt>
                <c:pt idx="16">
                  <c:v>1.1703985204643272</c:v>
                </c:pt>
                <c:pt idx="17">
                  <c:v>1.1760775772389345</c:v>
                </c:pt>
                <c:pt idx="18">
                  <c:v>1.21449760415421</c:v>
                </c:pt>
                <c:pt idx="19">
                  <c:v>1.1927932744346155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Data!$A$13</c:f>
              <c:strCache>
                <c:ptCount val="1"/>
                <c:pt idx="0">
                  <c:v>Improving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Data!$B$13:$U$13</c:f>
              <c:numCache>
                <c:ptCount val="20"/>
                <c:pt idx="0">
                  <c:v>1.2236713103804693</c:v>
                </c:pt>
                <c:pt idx="1">
                  <c:v>1.2163198172895966</c:v>
                </c:pt>
                <c:pt idx="2">
                  <c:v>1.2166976174462103</c:v>
                </c:pt>
                <c:pt idx="3">
                  <c:v>1.1217983075117914</c:v>
                </c:pt>
                <c:pt idx="4">
                  <c:v>1.1820446831059288</c:v>
                </c:pt>
                <c:pt idx="5">
                  <c:v>1.159950348338144</c:v>
                </c:pt>
                <c:pt idx="6">
                  <c:v>1.1370282151883448</c:v>
                </c:pt>
                <c:pt idx="7">
                  <c:v>1.1559032418845343</c:v>
                </c:pt>
                <c:pt idx="8">
                  <c:v>1.1067736540931685</c:v>
                </c:pt>
                <c:pt idx="9">
                  <c:v>1.1106951159425538</c:v>
                </c:pt>
                <c:pt idx="10">
                  <c:v>1.1590166914187376</c:v>
                </c:pt>
                <c:pt idx="11">
                  <c:v>1.0883790842736494</c:v>
                </c:pt>
                <c:pt idx="12">
                  <c:v>1.1337738341973267</c:v>
                </c:pt>
                <c:pt idx="13">
                  <c:v>1.1356083154744467</c:v>
                </c:pt>
                <c:pt idx="14">
                  <c:v>1.073079298141413</c:v>
                </c:pt>
                <c:pt idx="15">
                  <c:v>1.1028433041632182</c:v>
                </c:pt>
                <c:pt idx="16">
                  <c:v>1.0531741033183877</c:v>
                </c:pt>
                <c:pt idx="17">
                  <c:v>1.0717586358004796</c:v>
                </c:pt>
                <c:pt idx="18">
                  <c:v>1.042661688192616</c:v>
                </c:pt>
                <c:pt idx="19">
                  <c:v>1.0118747323726613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Data!$A$14</c:f>
              <c:strCache>
                <c:ptCount val="1"/>
                <c:pt idx="0">
                  <c:v>Inconsistent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Data!$B$14:$U$14</c:f>
              <c:numCache>
                <c:ptCount val="20"/>
                <c:pt idx="0">
                  <c:v>1.2739860478929688</c:v>
                </c:pt>
                <c:pt idx="1">
                  <c:v>1.2150565395295432</c:v>
                </c:pt>
                <c:pt idx="2">
                  <c:v>1.046031006642225</c:v>
                </c:pt>
                <c:pt idx="3">
                  <c:v>1.2312015977358084</c:v>
                </c:pt>
                <c:pt idx="4">
                  <c:v>1.2547494448247574</c:v>
                </c:pt>
                <c:pt idx="5">
                  <c:v>1.280709166734148</c:v>
                </c:pt>
                <c:pt idx="6">
                  <c:v>1.1189154049079142</c:v>
                </c:pt>
                <c:pt idx="7">
                  <c:v>1.0276275954445642</c:v>
                </c:pt>
                <c:pt idx="8">
                  <c:v>1.0369058021300015</c:v>
                </c:pt>
                <c:pt idx="9">
                  <c:v>1.1126147304467735</c:v>
                </c:pt>
                <c:pt idx="10">
                  <c:v>1.0296771550980524</c:v>
                </c:pt>
                <c:pt idx="11">
                  <c:v>1.160794975049298</c:v>
                </c:pt>
                <c:pt idx="12">
                  <c:v>1.2606922172293533</c:v>
                </c:pt>
                <c:pt idx="13">
                  <c:v>1.112480856551942</c:v>
                </c:pt>
                <c:pt idx="14">
                  <c:v>1.0725051885994903</c:v>
                </c:pt>
                <c:pt idx="15">
                  <c:v>1.199836744465437</c:v>
                </c:pt>
                <c:pt idx="16">
                  <c:v>1.2751963369379902</c:v>
                </c:pt>
                <c:pt idx="17">
                  <c:v>1.2209432448478998</c:v>
                </c:pt>
                <c:pt idx="18">
                  <c:v>1.0685485077338504</c:v>
                </c:pt>
                <c:pt idx="19">
                  <c:v>1.0296627663614148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Data!$A$15</c:f>
              <c:strCache>
                <c:ptCount val="1"/>
                <c:pt idx="0">
                  <c:v>Intermittent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Data!$B$15:$U$15</c:f>
              <c:numCache>
                <c:ptCount val="20"/>
                <c:pt idx="0">
                  <c:v>1.3239860478929688</c:v>
                </c:pt>
                <c:pt idx="1">
                  <c:v>1.2663198172895966</c:v>
                </c:pt>
                <c:pt idx="2">
                  <c:v>1.2666976174462103</c:v>
                </c:pt>
                <c:pt idx="3">
                  <c:v>1.2812015977358084</c:v>
                </c:pt>
                <c:pt idx="4">
                  <c:v>1.3047494448247574</c:v>
                </c:pt>
                <c:pt idx="5">
                  <c:v>1</c:v>
                </c:pt>
                <c:pt idx="6">
                  <c:v>1.2140745356876617</c:v>
                </c:pt>
                <c:pt idx="7">
                  <c:v>1.2983316997864136</c:v>
                </c:pt>
                <c:pt idx="8">
                  <c:v>1.2364380247132478</c:v>
                </c:pt>
                <c:pt idx="9">
                  <c:v>1.2209245148321926</c:v>
                </c:pt>
                <c:pt idx="10">
                  <c:v>1.271629519314845</c:v>
                </c:pt>
                <c:pt idx="11">
                  <c:v>1</c:v>
                </c:pt>
                <c:pt idx="12">
                  <c:v>1.3106922172293534</c:v>
                </c:pt>
                <c:pt idx="13">
                  <c:v>1.2145800331480279</c:v>
                </c:pt>
                <c:pt idx="14">
                  <c:v>1.274216854874522</c:v>
                </c:pt>
                <c:pt idx="15">
                  <c:v>1</c:v>
                </c:pt>
                <c:pt idx="16">
                  <c:v>1.3251963369379902</c:v>
                </c:pt>
                <c:pt idx="17">
                  <c:v>1.2709432448478999</c:v>
                </c:pt>
                <c:pt idx="18">
                  <c:v>1.26449760415421</c:v>
                </c:pt>
                <c:pt idx="19">
                  <c:v>1</c:v>
                </c:pt>
              </c:numCache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Handicap vs #Races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675"/>
          <c:w val="0.889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Data!$B$28:$U$28</c:f>
              <c:numCache>
                <c:ptCount val="20"/>
                <c:pt idx="0">
                  <c:v>1.25</c:v>
                </c:pt>
                <c:pt idx="1">
                  <c:v>1.21</c:v>
                </c:pt>
                <c:pt idx="2">
                  <c:v>1.175289256198347</c:v>
                </c:pt>
                <c:pt idx="3">
                  <c:v>1.1454601302578364</c:v>
                </c:pt>
                <c:pt idx="4">
                  <c:v>1.1200624535660961</c:v>
                </c:pt>
                <c:pt idx="5">
                  <c:v>1.0986239251726415</c:v>
                </c:pt>
                <c:pt idx="6">
                  <c:v>1.0806698422671297</c:v>
                </c:pt>
                <c:pt idx="7">
                  <c:v>1.065740242289047</c:v>
                </c:pt>
                <c:pt idx="8">
                  <c:v>1.053403231884364</c:v>
                </c:pt>
                <c:pt idx="9">
                  <c:v>1.043264050558931</c:v>
                </c:pt>
                <c:pt idx="10">
                  <c:v>1.0349700715733132</c:v>
                </c:pt>
                <c:pt idx="11">
                  <c:v>1.0282123744120506</c:v>
                </c:pt>
                <c:pt idx="12">
                  <c:v>1.022724719310023</c:v>
                </c:pt>
                <c:pt idx="13">
                  <c:v>1.0182807631053947</c:v>
                </c:pt>
                <c:pt idx="14">
                  <c:v>1.0146902478432493</c:v>
                </c:pt>
                <c:pt idx="15">
                  <c:v>1.0117947340892788</c:v>
                </c:pt>
                <c:pt idx="16">
                  <c:v>1.0094632860807269</c:v>
                </c:pt>
                <c:pt idx="17">
                  <c:v>1.0075883717155956</c:v>
                </c:pt>
                <c:pt idx="18">
                  <c:v>1.0060821273148837</c:v>
                </c:pt>
                <c:pt idx="19">
                  <c:v>1.0048730555801306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Data!$A$29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Data!$B$29:$U$29</c:f>
              <c:numCache>
                <c:ptCount val="20"/>
                <c:pt idx="0">
                  <c:v>1.25</c:v>
                </c:pt>
                <c:pt idx="1">
                  <c:v>1.2128615400320362</c:v>
                </c:pt>
                <c:pt idx="2">
                  <c:v>1.1924610503930648</c:v>
                </c:pt>
                <c:pt idx="3">
                  <c:v>1.1739460986019643</c:v>
                </c:pt>
                <c:pt idx="4">
                  <c:v>1.1578750084369236</c:v>
                </c:pt>
                <c:pt idx="5">
                  <c:v>1.1403164405268986</c:v>
                </c:pt>
                <c:pt idx="6">
                  <c:v>1.1237397699564717</c:v>
                </c:pt>
                <c:pt idx="7">
                  <c:v>1.1165063681480412</c:v>
                </c:pt>
                <c:pt idx="8">
                  <c:v>1.1019779083118038</c:v>
                </c:pt>
                <c:pt idx="9">
                  <c:v>1.0965435476333472</c:v>
                </c:pt>
                <c:pt idx="10">
                  <c:v>1.0811679581623548</c:v>
                </c:pt>
                <c:pt idx="11">
                  <c:v>1.073392156975236</c:v>
                </c:pt>
                <c:pt idx="12">
                  <c:v>1.0639591119017815</c:v>
                </c:pt>
                <c:pt idx="13">
                  <c:v>1.065169232195258</c:v>
                </c:pt>
                <c:pt idx="14">
                  <c:v>1.054170097885355</c:v>
                </c:pt>
                <c:pt idx="15">
                  <c:v>1.0562939019542723</c:v>
                </c:pt>
                <c:pt idx="16">
                  <c:v>1.0514162612155744</c:v>
                </c:pt>
                <c:pt idx="17">
                  <c:v>1.0489961968422779</c:v>
                </c:pt>
                <c:pt idx="18">
                  <c:v>1.0444496826755405</c:v>
                </c:pt>
                <c:pt idx="19">
                  <c:v>1.0543398685846308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Data!$A$30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Data!$B$30:$U$30</c:f>
              <c:numCache>
                <c:ptCount val="20"/>
                <c:pt idx="0">
                  <c:v>1.25</c:v>
                </c:pt>
                <c:pt idx="1">
                  <c:v>1.2187955468992036</c:v>
                </c:pt>
                <c:pt idx="2">
                  <c:v>1.1935750486109251</c:v>
                </c:pt>
                <c:pt idx="3">
                  <c:v>1.1779114337219057</c:v>
                </c:pt>
                <c:pt idx="4">
                  <c:v>1.1701426533076469</c:v>
                </c:pt>
                <c:pt idx="5">
                  <c:v>1.1500507949158945</c:v>
                </c:pt>
                <c:pt idx="6">
                  <c:v>1.1340453849394412</c:v>
                </c:pt>
                <c:pt idx="7">
                  <c:v>1.1362864949542595</c:v>
                </c:pt>
                <c:pt idx="8">
                  <c:v>1.1271487506600117</c:v>
                </c:pt>
                <c:pt idx="9">
                  <c:v>1.1228847355889795</c:v>
                </c:pt>
                <c:pt idx="10">
                  <c:v>1.1182381920636235</c:v>
                </c:pt>
                <c:pt idx="11">
                  <c:v>1.1174595242911274</c:v>
                </c:pt>
                <c:pt idx="12">
                  <c:v>1.1119681929102303</c:v>
                </c:pt>
                <c:pt idx="13">
                  <c:v>1.1116874380742505</c:v>
                </c:pt>
                <c:pt idx="14">
                  <c:v>1.115142085143852</c:v>
                </c:pt>
                <c:pt idx="15">
                  <c:v>1.121125250749683</c:v>
                </c:pt>
                <c:pt idx="16">
                  <c:v>1.1139863933889946</c:v>
                </c:pt>
                <c:pt idx="17">
                  <c:v>1.110157429200691</c:v>
                </c:pt>
                <c:pt idx="18">
                  <c:v>1.111207755347258</c:v>
                </c:pt>
                <c:pt idx="19">
                  <c:v>1.1110504273099553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Data!$A$31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Data!$B$31:$U$31</c:f>
              <c:numCache>
                <c:ptCount val="20"/>
                <c:pt idx="0">
                  <c:v>1.25</c:v>
                </c:pt>
                <c:pt idx="1">
                  <c:v>1.2262660835433654</c:v>
                </c:pt>
                <c:pt idx="2">
                  <c:v>1.2118334119254635</c:v>
                </c:pt>
                <c:pt idx="3">
                  <c:v>1.200095293626497</c:v>
                </c:pt>
                <c:pt idx="4">
                  <c:v>1.1929304476645228</c:v>
                </c:pt>
                <c:pt idx="5">
                  <c:v>1.1819104460248204</c:v>
                </c:pt>
                <c:pt idx="6">
                  <c:v>1.1793734475633086</c:v>
                </c:pt>
                <c:pt idx="7">
                  <c:v>1.167860946385198</c:v>
                </c:pt>
                <c:pt idx="8">
                  <c:v>1.1616608985185441</c:v>
                </c:pt>
                <c:pt idx="9">
                  <c:v>1.154452068874887</c:v>
                </c:pt>
                <c:pt idx="10">
                  <c:v>1.1621003697564496</c:v>
                </c:pt>
                <c:pt idx="11">
                  <c:v>1.1545982721377248</c:v>
                </c:pt>
                <c:pt idx="12">
                  <c:v>1.1510956556936998</c:v>
                </c:pt>
                <c:pt idx="13">
                  <c:v>1.1584693559786075</c:v>
                </c:pt>
                <c:pt idx="14">
                  <c:v>1.1492837750389615</c:v>
                </c:pt>
                <c:pt idx="15">
                  <c:v>1.147660192773162</c:v>
                </c:pt>
                <c:pt idx="16">
                  <c:v>1.151066912941121</c:v>
                </c:pt>
                <c:pt idx="17">
                  <c:v>1.146187984916131</c:v>
                </c:pt>
                <c:pt idx="18">
                  <c:v>1.1392562999877307</c:v>
                </c:pt>
                <c:pt idx="19">
                  <c:v>1.1462659671537785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Data!$A$32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Data!$B$32:$U$32</c:f>
              <c:numCache>
                <c:ptCount val="20"/>
                <c:pt idx="0">
                  <c:v>1.25</c:v>
                </c:pt>
                <c:pt idx="1">
                  <c:v>1.2390917587859578</c:v>
                </c:pt>
                <c:pt idx="2">
                  <c:v>1.2313269680602357</c:v>
                </c:pt>
                <c:pt idx="3">
                  <c:v>1.21908808660733</c:v>
                </c:pt>
                <c:pt idx="4">
                  <c:v>1.2137612036912113</c:v>
                </c:pt>
                <c:pt idx="5">
                  <c:v>1.2061204215117918</c:v>
                </c:pt>
                <c:pt idx="6">
                  <c:v>1.1978927633666405</c:v>
                </c:pt>
                <c:pt idx="7">
                  <c:v>1.1936463767468766</c:v>
                </c:pt>
                <c:pt idx="8">
                  <c:v>1.1870359836441056</c:v>
                </c:pt>
                <c:pt idx="9">
                  <c:v>1.196776204104803</c:v>
                </c:pt>
                <c:pt idx="10">
                  <c:v>1.1956291093771307</c:v>
                </c:pt>
                <c:pt idx="11">
                  <c:v>1.1960262339055157</c:v>
                </c:pt>
                <c:pt idx="12">
                  <c:v>1.1976887707507078</c:v>
                </c:pt>
                <c:pt idx="13">
                  <c:v>1.1939942569378108</c:v>
                </c:pt>
                <c:pt idx="14">
                  <c:v>1.2008597661669045</c:v>
                </c:pt>
                <c:pt idx="15">
                  <c:v>1.2017980672847672</c:v>
                </c:pt>
                <c:pt idx="16">
                  <c:v>1.1948415003007384</c:v>
                </c:pt>
                <c:pt idx="17">
                  <c:v>1.1907264846305856</c:v>
                </c:pt>
                <c:pt idx="18">
                  <c:v>1.1959215272770325</c:v>
                </c:pt>
                <c:pt idx="19">
                  <c:v>1.2001115433669767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Data!$A$33</c:f>
              <c:strCache>
                <c:ptCount val="1"/>
                <c:pt idx="0">
                  <c:v>Improving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Data!$B$33:$U$33</c:f>
              <c:numCache>
                <c:ptCount val="20"/>
                <c:pt idx="0">
                  <c:v>1.25</c:v>
                </c:pt>
                <c:pt idx="1">
                  <c:v>1.2404618035288018</c:v>
                </c:pt>
                <c:pt idx="2">
                  <c:v>1.2308769308744782</c:v>
                </c:pt>
                <c:pt idx="3">
                  <c:v>1.2282951053672486</c:v>
                </c:pt>
                <c:pt idx="4">
                  <c:v>1.2137498103263793</c:v>
                </c:pt>
                <c:pt idx="5">
                  <c:v>1.2089755185657935</c:v>
                </c:pt>
                <c:pt idx="6">
                  <c:v>1.1997612297025788</c:v>
                </c:pt>
                <c:pt idx="7">
                  <c:v>1.184502837466731</c:v>
                </c:pt>
                <c:pt idx="8">
                  <c:v>1.1785050953227325</c:v>
                </c:pt>
                <c:pt idx="9">
                  <c:v>1.1682606698104454</c:v>
                </c:pt>
                <c:pt idx="10">
                  <c:v>1.1592933681916955</c:v>
                </c:pt>
                <c:pt idx="11">
                  <c:v>1.1479994733689334</c:v>
                </c:pt>
                <c:pt idx="12">
                  <c:v>1.1429270719328426</c:v>
                </c:pt>
                <c:pt idx="13">
                  <c:v>1.140259108008214</c:v>
                </c:pt>
                <c:pt idx="14">
                  <c:v>1.128534021460922</c:v>
                </c:pt>
                <c:pt idx="15">
                  <c:v>1.121856124528395</c:v>
                </c:pt>
                <c:pt idx="16">
                  <c:v>1.119412236839476</c:v>
                </c:pt>
                <c:pt idx="17">
                  <c:v>1.1180349258310158</c:v>
                </c:pt>
                <c:pt idx="18">
                  <c:v>1.1001145832511188</c:v>
                </c:pt>
                <c:pt idx="19">
                  <c:v>1.0878139629630905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Data!$A$34</c:f>
              <c:strCache>
                <c:ptCount val="1"/>
                <c:pt idx="0">
                  <c:v>Inconsistent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Data!$B$34:$U$34</c:f>
              <c:numCache>
                <c:ptCount val="20"/>
                <c:pt idx="0">
                  <c:v>1.25</c:v>
                </c:pt>
                <c:pt idx="1">
                  <c:v>1.2401709796755649</c:v>
                </c:pt>
                <c:pt idx="2">
                  <c:v>1.237549370902571</c:v>
                </c:pt>
                <c:pt idx="3">
                  <c:v>1.2018883036917858</c:v>
                </c:pt>
                <c:pt idx="4">
                  <c:v>1.1776040600543285</c:v>
                </c:pt>
                <c:pt idx="5">
                  <c:v>1.1605510309868952</c:v>
                </c:pt>
                <c:pt idx="6">
                  <c:v>1.1459367901861712</c:v>
                </c:pt>
                <c:pt idx="7">
                  <c:v>1.1719681021154364</c:v>
                </c:pt>
                <c:pt idx="8">
                  <c:v>1.1505163672146297</c:v>
                </c:pt>
                <c:pt idx="9">
                  <c:v>1.1428676496144656</c:v>
                </c:pt>
                <c:pt idx="10">
                  <c:v>1.119966374288483</c:v>
                </c:pt>
                <c:pt idx="11">
                  <c:v>1.1248234167196756</c:v>
                </c:pt>
                <c:pt idx="12">
                  <c:v>1.1440827848695638</c:v>
                </c:pt>
                <c:pt idx="13">
                  <c:v>1.1420222332316938</c:v>
                </c:pt>
                <c:pt idx="14">
                  <c:v>1.1433616757971719</c:v>
                </c:pt>
                <c:pt idx="15">
                  <c:v>1.154354376609026</c:v>
                </c:pt>
                <c:pt idx="16">
                  <c:v>1.1719318936715186</c:v>
                </c:pt>
                <c:pt idx="17">
                  <c:v>1.1582027730174271</c:v>
                </c:pt>
                <c:pt idx="18">
                  <c:v>1.1607457231038647</c:v>
                </c:pt>
                <c:pt idx="19">
                  <c:v>1.1622633818365058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Data!$A$35</c:f>
              <c:strCache>
                <c:ptCount val="1"/>
                <c:pt idx="0">
                  <c:v>Intermittent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Data!$B$35:$U$35</c:f>
              <c:numCache>
                <c:ptCount val="20"/>
                <c:pt idx="0">
                  <c:v>1.25</c:v>
                </c:pt>
                <c:pt idx="1">
                  <c:v>1.2484618035288018</c:v>
                </c:pt>
                <c:pt idx="2">
                  <c:v>1.2525392948021705</c:v>
                </c:pt>
                <c:pt idx="3">
                  <c:v>1.2545269512121535</c:v>
                </c:pt>
                <c:pt idx="4">
                  <c:v>1.2516719209401486</c:v>
                </c:pt>
                <c:pt idx="5">
                  <c:v>1.2489721576994188</c:v>
                </c:pt>
                <c:pt idx="6">
                  <c:v>1.2091038297844041</c:v>
                </c:pt>
                <c:pt idx="7">
                  <c:v>1.2315972083073718</c:v>
                </c:pt>
                <c:pt idx="8">
                  <c:v>1.2271471835337475</c:v>
                </c:pt>
                <c:pt idx="9">
                  <c:v>1.2381807028859708</c:v>
                </c:pt>
                <c:pt idx="10">
                  <c:v>1.23986371245721</c:v>
                </c:pt>
                <c:pt idx="11">
                  <c:v>1.241176673723689</c:v>
                </c:pt>
                <c:pt idx="12">
                  <c:v>1.2023140881096477</c:v>
                </c:pt>
                <c:pt idx="13">
                  <c:v>1.209170988450986</c:v>
                </c:pt>
                <c:pt idx="14">
                  <c:v>1.2217101846711</c:v>
                </c:pt>
                <c:pt idx="15">
                  <c:v>1.2274044028641198</c:v>
                </c:pt>
                <c:pt idx="16">
                  <c:v>1.190349883207277</c:v>
                </c:pt>
                <c:pt idx="17">
                  <c:v>1.1953749031665257</c:v>
                </c:pt>
                <c:pt idx="18">
                  <c:v>1.2081375863383979</c:v>
                </c:pt>
                <c:pt idx="19">
                  <c:v>1.2185401421163522</c:v>
                </c:pt>
              </c:numCache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0.05675</cdr:y>
    </cdr:from>
    <cdr:to>
      <cdr:x>0.91375</cdr:x>
      <cdr:y>0.112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33375"/>
          <a:ext cx="7724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Scored % of winning time. 
Notice "Improving" and "Intermittent". Intermittent is scored last place+5% in races DNF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7.7109375" style="0" customWidth="1"/>
    <col min="3" max="11" width="9.28125" style="0" bestFit="1" customWidth="1"/>
    <col min="12" max="12" width="9.57421875" style="0" bestFit="1" customWidth="1"/>
    <col min="13" max="13" width="10.00390625" style="0" bestFit="1" customWidth="1"/>
    <col min="14" max="14" width="11.57421875" style="0" bestFit="1" customWidth="1"/>
    <col min="15" max="15" width="12.00390625" style="0" bestFit="1" customWidth="1"/>
    <col min="16" max="16" width="13.140625" style="0" bestFit="1" customWidth="1"/>
    <col min="17" max="17" width="12.421875" style="0" bestFit="1" customWidth="1"/>
    <col min="18" max="18" width="13.140625" style="0" bestFit="1" customWidth="1"/>
    <col min="19" max="19" width="12.421875" style="0" bestFit="1" customWidth="1"/>
    <col min="20" max="20" width="13.140625" style="0" bestFit="1" customWidth="1"/>
    <col min="21" max="21" width="12.421875" style="0" bestFit="1" customWidth="1"/>
  </cols>
  <sheetData>
    <row r="1" ht="15.75">
      <c r="A1" s="3" t="s">
        <v>12</v>
      </c>
    </row>
    <row r="2" spans="1:2" ht="12.75">
      <c r="A2" s="1" t="s">
        <v>13</v>
      </c>
      <c r="B2" s="2">
        <v>0.2</v>
      </c>
    </row>
    <row r="3" spans="1:2" ht="12.75">
      <c r="A3" s="1" t="s">
        <v>16</v>
      </c>
      <c r="B3" s="5">
        <v>1.25</v>
      </c>
    </row>
    <row r="4" ht="12.75">
      <c r="A4" s="1"/>
    </row>
    <row r="5" spans="1:21" ht="12.75">
      <c r="A5" s="1" t="s">
        <v>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</row>
    <row r="7" ht="12.75">
      <c r="A7" s="1" t="s">
        <v>8</v>
      </c>
    </row>
    <row r="8" spans="1:21" ht="12.75">
      <c r="A8" t="s">
        <v>0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ht="12.75">
      <c r="A9" t="s">
        <v>1</v>
      </c>
      <c r="B9">
        <f ca="1">1+RAND()*0.1</f>
        <v>1.0762581373432123</v>
      </c>
      <c r="C9">
        <f aca="true" ca="1" t="shared" si="0" ref="C9:U9">1+RAND()*0.1</f>
        <v>1.072685860748979</v>
      </c>
      <c r="D9">
        <f ca="1" t="shared" si="0"/>
        <v>1.0176736672142213</v>
      </c>
      <c r="E9">
        <f ca="1" t="shared" si="0"/>
        <v>1.0898952042383578</v>
      </c>
      <c r="F9">
        <f ca="1" t="shared" si="0"/>
        <v>1.090429945038756</v>
      </c>
      <c r="G9">
        <f ca="1" t="shared" si="0"/>
        <v>1.0326308779099038</v>
      </c>
      <c r="H9">
        <f ca="1" t="shared" si="0"/>
        <v>1.0715739591048559</v>
      </c>
      <c r="I9">
        <f ca="1" t="shared" si="0"/>
        <v>1.0914728102819944</v>
      </c>
      <c r="J9">
        <f ca="1" t="shared" si="0"/>
        <v>1.0700578118533794</v>
      </c>
      <c r="K9">
        <f ca="1" t="shared" si="0"/>
        <v>1.0018591234919019</v>
      </c>
      <c r="L9">
        <f ca="1" t="shared" si="0"/>
        <v>1.0439507415592963</v>
      </c>
      <c r="M9">
        <f ca="1" t="shared" si="0"/>
        <v>1.0783752543827418</v>
      </c>
      <c r="N9">
        <f ca="1" t="shared" si="0"/>
        <v>1.0746104767556766</v>
      </c>
      <c r="O9">
        <f ca="1" t="shared" si="0"/>
        <v>1.0285640232568176</v>
      </c>
      <c r="P9">
        <f ca="1" t="shared" si="0"/>
        <v>1.0810430631356471</v>
      </c>
      <c r="Q9">
        <f ca="1" t="shared" si="0"/>
        <v>1.062460361796977</v>
      </c>
      <c r="R9">
        <f ca="1" t="shared" si="0"/>
        <v>1.0612164213812219</v>
      </c>
      <c r="S9">
        <f ca="1" t="shared" si="0"/>
        <v>1.008784553522672</v>
      </c>
      <c r="T9">
        <f ca="1" t="shared" si="0"/>
        <v>1.0429915811065302</v>
      </c>
      <c r="U9">
        <f ca="1" t="shared" si="0"/>
        <v>1.0186984527275489</v>
      </c>
    </row>
    <row r="10" spans="1:21" ht="12.75">
      <c r="A10" t="s">
        <v>2</v>
      </c>
      <c r="B10">
        <f ca="1">1+RAND()*0.1+0.05</f>
        <v>1.061930339531764</v>
      </c>
      <c r="C10">
        <f aca="true" ca="1" t="shared" si="1" ref="C10:U10">1+RAND()*0.1+0.05</f>
        <v>1.0958154762863082</v>
      </c>
      <c r="D10">
        <f ca="1" t="shared" si="1"/>
        <v>1.1187728899886795</v>
      </c>
      <c r="E10">
        <f ca="1" t="shared" si="1"/>
        <v>1.09599297166398</v>
      </c>
      <c r="F10">
        <f ca="1" t="shared" si="1"/>
        <v>1.1463080576490103</v>
      </c>
      <c r="G10">
        <f ca="1" t="shared" si="1"/>
        <v>1.0606957581078906</v>
      </c>
      <c r="H10">
        <f ca="1" t="shared" si="1"/>
        <v>1.1196040618327106</v>
      </c>
      <c r="I10">
        <f ca="1" t="shared" si="1"/>
        <v>1.1080167061421295</v>
      </c>
      <c r="J10">
        <f ca="1" t="shared" si="1"/>
        <v>1.092071496566135</v>
      </c>
      <c r="K10">
        <f ca="1" t="shared" si="1"/>
        <v>1.1080317914396949</v>
      </c>
      <c r="L10">
        <f ca="1" t="shared" si="1"/>
        <v>1.0608757765217482</v>
      </c>
      <c r="M10">
        <f ca="1" t="shared" si="1"/>
        <v>1.072652851592132</v>
      </c>
      <c r="N10">
        <f ca="1" t="shared" si="1"/>
        <v>1.1464895424776784</v>
      </c>
      <c r="O10">
        <f ca="1" t="shared" si="1"/>
        <v>1.0957780483696038</v>
      </c>
      <c r="P10">
        <f ca="1" t="shared" si="1"/>
        <v>1.0553939513477917</v>
      </c>
      <c r="Q10">
        <f ca="1" t="shared" si="1"/>
        <v>1.1132745311659071</v>
      </c>
      <c r="R10">
        <f ca="1" t="shared" si="1"/>
        <v>1.0605923937461808</v>
      </c>
      <c r="S10">
        <f ca="1" t="shared" si="1"/>
        <v>1.0701079279129366</v>
      </c>
      <c r="T10">
        <f ca="1" t="shared" si="1"/>
        <v>1.0865611815262637</v>
      </c>
      <c r="U10">
        <f ca="1" t="shared" si="1"/>
        <v>1.071075886919301</v>
      </c>
    </row>
    <row r="11" spans="1:21" ht="12.75">
      <c r="A11" t="s">
        <v>6</v>
      </c>
      <c r="B11">
        <f ca="1">1+RAND()*0.1+0.1</f>
        <v>1.1204646121443629</v>
      </c>
      <c r="C11">
        <f aca="true" ca="1" t="shared" si="2" ref="C11:U11">1+RAND()*0.1+0.1</f>
        <v>1.1232698529211518</v>
      </c>
      <c r="D11">
        <f ca="1" t="shared" si="2"/>
        <v>1.1517885860687254</v>
      </c>
      <c r="E11">
        <f ca="1" t="shared" si="2"/>
        <v>1.1621812156693276</v>
      </c>
      <c r="F11">
        <f ca="1" t="shared" si="2"/>
        <v>1.1019777421965284</v>
      </c>
      <c r="G11">
        <f ca="1" t="shared" si="2"/>
        <v>1.1207661879025044</v>
      </c>
      <c r="H11">
        <f ca="1" t="shared" si="2"/>
        <v>1.1358965651851713</v>
      </c>
      <c r="I11">
        <f ca="1" t="shared" si="2"/>
        <v>1.1790370990968178</v>
      </c>
      <c r="J11">
        <f ca="1" t="shared" si="2"/>
        <v>1.1560077566461684</v>
      </c>
      <c r="K11">
        <f ca="1" t="shared" si="2"/>
        <v>1.1664022632029354</v>
      </c>
      <c r="L11">
        <f ca="1" t="shared" si="2"/>
        <v>1.1048976789868916</v>
      </c>
      <c r="M11">
        <f ca="1" t="shared" si="2"/>
        <v>1.1378320634958847</v>
      </c>
      <c r="N11">
        <f ca="1" t="shared" si="2"/>
        <v>1.1070662498624748</v>
      </c>
      <c r="O11">
        <f ca="1" t="shared" si="2"/>
        <v>1.1543664831549822</v>
      </c>
      <c r="P11">
        <f ca="1" t="shared" si="2"/>
        <v>1.138213081918334</v>
      </c>
      <c r="Q11">
        <f ca="1" t="shared" si="2"/>
        <v>1.1503796431993236</v>
      </c>
      <c r="R11">
        <f ca="1" t="shared" si="2"/>
        <v>1.1548901651508388</v>
      </c>
      <c r="S11">
        <f ca="1" t="shared" si="2"/>
        <v>1.1098577017863873</v>
      </c>
      <c r="T11">
        <f ca="1" t="shared" si="2"/>
        <v>1.1546791722149974</v>
      </c>
      <c r="U11">
        <f ca="1" t="shared" si="2"/>
        <v>1.1191613212755676</v>
      </c>
    </row>
    <row r="12" spans="1:21" ht="12.75">
      <c r="A12" t="s">
        <v>7</v>
      </c>
      <c r="B12">
        <f ca="1">1+RAND()*0.1+0.15</f>
        <v>1.2102673183939676</v>
      </c>
      <c r="C12">
        <f aca="true" ca="1" t="shared" si="3" ref="C12:U12">1+RAND()*0.1+0.15</f>
        <v>1.1774642152447015</v>
      </c>
      <c r="D12">
        <f ca="1" t="shared" si="3"/>
        <v>1.1768099545230786</v>
      </c>
      <c r="E12">
        <f ca="1" t="shared" si="3"/>
        <v>1.1554854226763709</v>
      </c>
      <c r="F12">
        <f ca="1" t="shared" si="3"/>
        <v>1.216335110131782</v>
      </c>
      <c r="G12">
        <f ca="1" t="shared" si="3"/>
        <v>1.1552738678707501</v>
      </c>
      <c r="H12">
        <f ca="1" t="shared" si="3"/>
        <v>1.241808026956551</v>
      </c>
      <c r="I12">
        <f ca="1" t="shared" si="3"/>
        <v>1.1540004058093585</v>
      </c>
      <c r="J12">
        <f ca="1" t="shared" si="3"/>
        <v>1.16042547335832</v>
      </c>
      <c r="K12">
        <f ca="1" t="shared" si="3"/>
        <v>1.1836360248424955</v>
      </c>
      <c r="L12">
        <f ca="1" t="shared" si="3"/>
        <v>1.2397532714073614</v>
      </c>
      <c r="M12">
        <f ca="1" t="shared" si="3"/>
        <v>1.2496840385911923</v>
      </c>
      <c r="N12">
        <f ca="1" t="shared" si="3"/>
        <v>1.2126111361038632</v>
      </c>
      <c r="O12">
        <f ca="1" t="shared" si="3"/>
        <v>1.222528429585989</v>
      </c>
      <c r="P12">
        <f ca="1" t="shared" si="3"/>
        <v>1.1652078426626307</v>
      </c>
      <c r="Q12">
        <f ca="1" t="shared" si="3"/>
        <v>1.2048509235646618</v>
      </c>
      <c r="R12">
        <f ca="1" t="shared" si="3"/>
        <v>1.2023459393068658</v>
      </c>
      <c r="S12">
        <f ca="1" t="shared" si="3"/>
        <v>1.1636082815640305</v>
      </c>
      <c r="T12">
        <f ca="1" t="shared" si="3"/>
        <v>1.211460628878555</v>
      </c>
      <c r="U12">
        <f ca="1" t="shared" si="3"/>
        <v>1.2342934808675963</v>
      </c>
    </row>
    <row r="13" spans="1:21" ht="12.75">
      <c r="A13" t="s">
        <v>3</v>
      </c>
      <c r="B13">
        <f ca="1">1.15+RAND()*0.1-B5/20*0.15</f>
        <v>1.216508362660015</v>
      </c>
      <c r="C13">
        <f aca="true" ca="1" t="shared" si="4" ref="C13:U13">1.15+RAND()*0.1-C5/20*0.15</f>
        <v>1.1912900301779112</v>
      </c>
      <c r="D13">
        <f ca="1" t="shared" si="4"/>
        <v>1.1931017873823988</v>
      </c>
      <c r="E13">
        <f ca="1" t="shared" si="4"/>
        <v>1.169050359434206</v>
      </c>
      <c r="F13">
        <f ca="1" t="shared" si="4"/>
        <v>1.206430733142441</v>
      </c>
      <c r="G13">
        <f ca="1" t="shared" si="4"/>
        <v>1.1455608262227357</v>
      </c>
      <c r="H13">
        <f ca="1" t="shared" si="4"/>
        <v>1.1905697518031568</v>
      </c>
      <c r="I13">
        <f ca="1" t="shared" si="4"/>
        <v>1.1229227080528164</v>
      </c>
      <c r="J13">
        <f ca="1" t="shared" si="4"/>
        <v>1.1325027489989665</v>
      </c>
      <c r="K13">
        <f ca="1" t="shared" si="4"/>
        <v>1.1317834834092801</v>
      </c>
      <c r="L13">
        <f ca="1" t="shared" si="4"/>
        <v>1.091391693264367</v>
      </c>
      <c r="M13">
        <f ca="1" t="shared" si="4"/>
        <v>1.1168882022114162</v>
      </c>
      <c r="N13">
        <f ca="1" t="shared" si="4"/>
        <v>1.1170458954875604</v>
      </c>
      <c r="O13">
        <f ca="1" t="shared" si="4"/>
        <v>1.1370509860692788</v>
      </c>
      <c r="P13">
        <f ca="1" t="shared" si="4"/>
        <v>1.1107769375704146</v>
      </c>
      <c r="Q13">
        <f ca="1" t="shared" si="4"/>
        <v>1.0823565090620564</v>
      </c>
      <c r="R13">
        <f ca="1" t="shared" si="4"/>
        <v>1.0408464115559726</v>
      </c>
      <c r="S13">
        <f ca="1" t="shared" si="4"/>
        <v>1.0485088839166468</v>
      </c>
      <c r="T13">
        <f ca="1" t="shared" si="4"/>
        <v>1.1056733571455077</v>
      </c>
      <c r="U13">
        <f ca="1" t="shared" si="4"/>
        <v>1.0301616099942625</v>
      </c>
    </row>
    <row r="14" spans="1:21" ht="12.75">
      <c r="A14" t="s">
        <v>4</v>
      </c>
      <c r="B14">
        <f ca="1">1+RAND()*0.3</f>
        <v>1.100414526797502</v>
      </c>
      <c r="C14">
        <f aca="true" ca="1" t="shared" si="5" ref="C14:U14">1+RAND()*0.3</f>
        <v>1.003740625037955</v>
      </c>
      <c r="D14">
        <f ca="1" t="shared" si="5"/>
        <v>1.2882740348902737</v>
      </c>
      <c r="E14">
        <f ca="1" t="shared" si="5"/>
        <v>1.0526595979866675</v>
      </c>
      <c r="F14">
        <f ca="1" t="shared" si="5"/>
        <v>1.1329889383387288</v>
      </c>
      <c r="G14">
        <f ca="1" t="shared" si="5"/>
        <v>1.007862346274674</v>
      </c>
      <c r="H14">
        <f ca="1" t="shared" si="5"/>
        <v>1.2592797519566938</v>
      </c>
      <c r="I14">
        <f ca="1" t="shared" si="5"/>
        <v>1.1253295247071429</v>
      </c>
      <c r="J14">
        <f ca="1" t="shared" si="5"/>
        <v>1.0279522994838357</v>
      </c>
      <c r="K14">
        <f ca="1" t="shared" si="5"/>
        <v>1.001976535538016</v>
      </c>
      <c r="L14">
        <f ca="1" t="shared" si="5"/>
        <v>1.02833244848353</v>
      </c>
      <c r="M14">
        <f ca="1" t="shared" si="5"/>
        <v>1.2710544038691425</v>
      </c>
      <c r="N14">
        <f ca="1" t="shared" si="5"/>
        <v>1.2525264192535825</v>
      </c>
      <c r="O14">
        <f ca="1" t="shared" si="5"/>
        <v>1.1004916051430516</v>
      </c>
      <c r="P14">
        <f ca="1" t="shared" si="5"/>
        <v>1.132628321392014</v>
      </c>
      <c r="Q14">
        <f ca="1" t="shared" si="5"/>
        <v>1.1275753363402805</v>
      </c>
      <c r="R14">
        <f ca="1" t="shared" si="5"/>
        <v>1.1590505808563736</v>
      </c>
      <c r="S14">
        <f ca="1" t="shared" si="5"/>
        <v>1.2769315283538618</v>
      </c>
      <c r="T14">
        <f ca="1" t="shared" si="5"/>
        <v>1.2092548144053528</v>
      </c>
      <c r="U14">
        <f ca="1" t="shared" si="5"/>
        <v>1.2864443495374078</v>
      </c>
    </row>
    <row r="15" spans="1:21" ht="12.75">
      <c r="A15" t="s">
        <v>15</v>
      </c>
      <c r="B15">
        <f>MAX(B8:B14)+0.05</f>
        <v>1.266508362660015</v>
      </c>
      <c r="C15">
        <f>MAX(C8:C14)+0.05</f>
        <v>1.2412900301779113</v>
      </c>
      <c r="D15">
        <f>MAX(D8:D14)+0.05</f>
        <v>1.3382740348902737</v>
      </c>
      <c r="E15">
        <f>MAX(E8:E14)+0.05</f>
        <v>1.2190503594342061</v>
      </c>
      <c r="F15">
        <f>MAX(F8:F14)+0.05</f>
        <v>1.2663351101317821</v>
      </c>
      <c r="G15">
        <v>1</v>
      </c>
      <c r="H15">
        <f>MAX(H8:H14)+0.05</f>
        <v>1.3092797519566939</v>
      </c>
      <c r="I15">
        <f>MAX(I8:I14)+0.05</f>
        <v>1.2290370990968178</v>
      </c>
      <c r="J15">
        <f>MAX(J8:J14)+0.05</f>
        <v>1.21042547335832</v>
      </c>
      <c r="K15">
        <f>MAX(K8:K14)+0.05</f>
        <v>1.2336360248424956</v>
      </c>
      <c r="L15">
        <f>MAX(L8:L14)+0.05</f>
        <v>1.2897532714073614</v>
      </c>
      <c r="M15">
        <v>1</v>
      </c>
      <c r="N15">
        <f>MAX(N8:N14)+0.05</f>
        <v>1.3025264192535826</v>
      </c>
      <c r="O15">
        <f>MAX(O8:O14)+0.05</f>
        <v>1.272528429585989</v>
      </c>
      <c r="P15">
        <f>MAX(P8:P14)+0.05</f>
        <v>1.2152078426626307</v>
      </c>
      <c r="Q15">
        <v>1</v>
      </c>
      <c r="R15">
        <f>MAX(R8:R14)+0.05</f>
        <v>1.2523459393068659</v>
      </c>
      <c r="S15">
        <f>MAX(S8:S14)+0.05</f>
        <v>1.3269315283538619</v>
      </c>
      <c r="T15">
        <f>MAX(T8:T14)+0.05</f>
        <v>1.261460628878555</v>
      </c>
      <c r="U15">
        <v>1</v>
      </c>
    </row>
    <row r="17" ht="12.75">
      <c r="A17" s="1" t="s">
        <v>9</v>
      </c>
    </row>
    <row r="18" spans="1:21" ht="12.75">
      <c r="A18" t="s">
        <v>0</v>
      </c>
      <c r="B18">
        <f aca="true" t="shared" si="6" ref="B18:U18">RANK(B8,B$8:B$15,1)</f>
        <v>1</v>
      </c>
      <c r="C18">
        <f t="shared" si="6"/>
        <v>1</v>
      </c>
      <c r="D18">
        <f t="shared" si="6"/>
        <v>1</v>
      </c>
      <c r="E18">
        <f t="shared" si="6"/>
        <v>1</v>
      </c>
      <c r="F18">
        <f t="shared" si="6"/>
        <v>1</v>
      </c>
      <c r="G18">
        <f t="shared" si="6"/>
        <v>1</v>
      </c>
      <c r="H18">
        <f t="shared" si="6"/>
        <v>1</v>
      </c>
      <c r="I18">
        <f t="shared" si="6"/>
        <v>1</v>
      </c>
      <c r="J18">
        <f t="shared" si="6"/>
        <v>1</v>
      </c>
      <c r="K18">
        <f t="shared" si="6"/>
        <v>1</v>
      </c>
      <c r="L18">
        <f t="shared" si="6"/>
        <v>1</v>
      </c>
      <c r="M18">
        <f t="shared" si="6"/>
        <v>1</v>
      </c>
      <c r="N18">
        <f t="shared" si="6"/>
        <v>1</v>
      </c>
      <c r="O18">
        <f t="shared" si="6"/>
        <v>1</v>
      </c>
      <c r="P18">
        <f t="shared" si="6"/>
        <v>1</v>
      </c>
      <c r="Q18">
        <f t="shared" si="6"/>
        <v>1</v>
      </c>
      <c r="R18">
        <f t="shared" si="6"/>
        <v>1</v>
      </c>
      <c r="S18">
        <f t="shared" si="6"/>
        <v>1</v>
      </c>
      <c r="T18">
        <f t="shared" si="6"/>
        <v>1</v>
      </c>
      <c r="U18">
        <f t="shared" si="6"/>
        <v>1</v>
      </c>
    </row>
    <row r="19" spans="1:21" ht="12.75">
      <c r="A19" t="s">
        <v>1</v>
      </c>
      <c r="B19">
        <f aca="true" t="shared" si="7" ref="B19:U19">RANK(B9,B$8:B$15,1)</f>
        <v>3</v>
      </c>
      <c r="C19">
        <f t="shared" si="7"/>
        <v>3</v>
      </c>
      <c r="D19">
        <f t="shared" si="7"/>
        <v>2</v>
      </c>
      <c r="E19">
        <f t="shared" si="7"/>
        <v>3</v>
      </c>
      <c r="F19">
        <f t="shared" si="7"/>
        <v>2</v>
      </c>
      <c r="G19">
        <f t="shared" si="7"/>
        <v>4</v>
      </c>
      <c r="H19">
        <f t="shared" si="7"/>
        <v>2</v>
      </c>
      <c r="I19">
        <f t="shared" si="7"/>
        <v>2</v>
      </c>
      <c r="J19">
        <f t="shared" si="7"/>
        <v>3</v>
      </c>
      <c r="K19">
        <f t="shared" si="7"/>
        <v>2</v>
      </c>
      <c r="L19">
        <f t="shared" si="7"/>
        <v>3</v>
      </c>
      <c r="M19">
        <f t="shared" si="7"/>
        <v>4</v>
      </c>
      <c r="N19">
        <f t="shared" si="7"/>
        <v>2</v>
      </c>
      <c r="O19">
        <f t="shared" si="7"/>
        <v>2</v>
      </c>
      <c r="P19">
        <f t="shared" si="7"/>
        <v>3</v>
      </c>
      <c r="Q19">
        <f t="shared" si="7"/>
        <v>3</v>
      </c>
      <c r="R19">
        <f t="shared" si="7"/>
        <v>4</v>
      </c>
      <c r="S19">
        <f t="shared" si="7"/>
        <v>2</v>
      </c>
      <c r="T19">
        <f t="shared" si="7"/>
        <v>2</v>
      </c>
      <c r="U19">
        <f t="shared" si="7"/>
        <v>3</v>
      </c>
    </row>
    <row r="20" spans="1:21" ht="12.75">
      <c r="A20" t="s">
        <v>2</v>
      </c>
      <c r="B20">
        <f aca="true" t="shared" si="8" ref="B20:U20">RANK(B10,B$8:B$15,1)</f>
        <v>2</v>
      </c>
      <c r="C20">
        <f t="shared" si="8"/>
        <v>4</v>
      </c>
      <c r="D20">
        <f t="shared" si="8"/>
        <v>3</v>
      </c>
      <c r="E20">
        <f t="shared" si="8"/>
        <v>4</v>
      </c>
      <c r="F20">
        <f t="shared" si="8"/>
        <v>5</v>
      </c>
      <c r="G20">
        <f t="shared" si="8"/>
        <v>5</v>
      </c>
      <c r="H20">
        <f t="shared" si="8"/>
        <v>3</v>
      </c>
      <c r="I20">
        <f t="shared" si="8"/>
        <v>3</v>
      </c>
      <c r="J20">
        <f t="shared" si="8"/>
        <v>4</v>
      </c>
      <c r="K20">
        <f t="shared" si="8"/>
        <v>4</v>
      </c>
      <c r="L20">
        <f t="shared" si="8"/>
        <v>4</v>
      </c>
      <c r="M20">
        <f t="shared" si="8"/>
        <v>3</v>
      </c>
      <c r="N20">
        <f t="shared" si="8"/>
        <v>5</v>
      </c>
      <c r="O20">
        <f t="shared" si="8"/>
        <v>3</v>
      </c>
      <c r="P20">
        <f t="shared" si="8"/>
        <v>2</v>
      </c>
      <c r="Q20">
        <f t="shared" si="8"/>
        <v>5</v>
      </c>
      <c r="R20">
        <f t="shared" si="8"/>
        <v>3</v>
      </c>
      <c r="S20">
        <f t="shared" si="8"/>
        <v>4</v>
      </c>
      <c r="T20">
        <f t="shared" si="8"/>
        <v>3</v>
      </c>
      <c r="U20">
        <f t="shared" si="8"/>
        <v>5</v>
      </c>
    </row>
    <row r="21" spans="1:21" ht="12.75">
      <c r="A21" t="s">
        <v>6</v>
      </c>
      <c r="B21">
        <f aca="true" t="shared" si="9" ref="B21:U21">RANK(B11,B$8:B$15,1)</f>
        <v>5</v>
      </c>
      <c r="C21">
        <f t="shared" si="9"/>
        <v>5</v>
      </c>
      <c r="D21">
        <f t="shared" si="9"/>
        <v>4</v>
      </c>
      <c r="E21">
        <f t="shared" si="9"/>
        <v>6</v>
      </c>
      <c r="F21">
        <f t="shared" si="9"/>
        <v>3</v>
      </c>
      <c r="G21">
        <f t="shared" si="9"/>
        <v>6</v>
      </c>
      <c r="H21">
        <f t="shared" si="9"/>
        <v>4</v>
      </c>
      <c r="I21">
        <f t="shared" si="9"/>
        <v>7</v>
      </c>
      <c r="J21">
        <f t="shared" si="9"/>
        <v>6</v>
      </c>
      <c r="K21">
        <f t="shared" si="9"/>
        <v>6</v>
      </c>
      <c r="L21">
        <f t="shared" si="9"/>
        <v>6</v>
      </c>
      <c r="M21">
        <f t="shared" si="9"/>
        <v>6</v>
      </c>
      <c r="N21">
        <f t="shared" si="9"/>
        <v>3</v>
      </c>
      <c r="O21">
        <f t="shared" si="9"/>
        <v>6</v>
      </c>
      <c r="P21">
        <f t="shared" si="9"/>
        <v>6</v>
      </c>
      <c r="Q21">
        <f t="shared" si="9"/>
        <v>7</v>
      </c>
      <c r="R21">
        <f t="shared" si="9"/>
        <v>5</v>
      </c>
      <c r="S21">
        <f t="shared" si="9"/>
        <v>5</v>
      </c>
      <c r="T21">
        <f t="shared" si="9"/>
        <v>5</v>
      </c>
      <c r="U21">
        <f t="shared" si="9"/>
        <v>6</v>
      </c>
    </row>
    <row r="22" spans="1:21" ht="12.75">
      <c r="A22" t="s">
        <v>7</v>
      </c>
      <c r="B22">
        <f aca="true" t="shared" si="10" ref="B22:U22">RANK(B12,B$8:B$15,1)</f>
        <v>6</v>
      </c>
      <c r="C22">
        <f t="shared" si="10"/>
        <v>6</v>
      </c>
      <c r="D22">
        <f t="shared" si="10"/>
        <v>5</v>
      </c>
      <c r="E22">
        <f t="shared" si="10"/>
        <v>5</v>
      </c>
      <c r="F22">
        <f t="shared" si="10"/>
        <v>7</v>
      </c>
      <c r="G22">
        <f t="shared" si="10"/>
        <v>8</v>
      </c>
      <c r="H22">
        <f t="shared" si="10"/>
        <v>6</v>
      </c>
      <c r="I22">
        <f t="shared" si="10"/>
        <v>6</v>
      </c>
      <c r="J22">
        <f t="shared" si="10"/>
        <v>7</v>
      </c>
      <c r="K22">
        <f t="shared" si="10"/>
        <v>7</v>
      </c>
      <c r="L22">
        <f t="shared" si="10"/>
        <v>7</v>
      </c>
      <c r="M22">
        <f t="shared" si="10"/>
        <v>7</v>
      </c>
      <c r="N22">
        <f t="shared" si="10"/>
        <v>6</v>
      </c>
      <c r="O22">
        <f t="shared" si="10"/>
        <v>7</v>
      </c>
      <c r="P22">
        <f t="shared" si="10"/>
        <v>7</v>
      </c>
      <c r="Q22">
        <f t="shared" si="10"/>
        <v>8</v>
      </c>
      <c r="R22">
        <f t="shared" si="10"/>
        <v>7</v>
      </c>
      <c r="S22">
        <f t="shared" si="10"/>
        <v>6</v>
      </c>
      <c r="T22">
        <f t="shared" si="10"/>
        <v>7</v>
      </c>
      <c r="U22">
        <f t="shared" si="10"/>
        <v>7</v>
      </c>
    </row>
    <row r="23" spans="1:21" ht="12.75">
      <c r="A23" t="s">
        <v>3</v>
      </c>
      <c r="B23">
        <f aca="true" t="shared" si="11" ref="B23:U23">RANK(B13,B$8:B$15,1)</f>
        <v>7</v>
      </c>
      <c r="C23">
        <f t="shared" si="11"/>
        <v>7</v>
      </c>
      <c r="D23">
        <f t="shared" si="11"/>
        <v>6</v>
      </c>
      <c r="E23">
        <f t="shared" si="11"/>
        <v>7</v>
      </c>
      <c r="F23">
        <f t="shared" si="11"/>
        <v>6</v>
      </c>
      <c r="G23">
        <f t="shared" si="11"/>
        <v>7</v>
      </c>
      <c r="H23">
        <f t="shared" si="11"/>
        <v>5</v>
      </c>
      <c r="I23">
        <f t="shared" si="11"/>
        <v>4</v>
      </c>
      <c r="J23">
        <f t="shared" si="11"/>
        <v>5</v>
      </c>
      <c r="K23">
        <f t="shared" si="11"/>
        <v>5</v>
      </c>
      <c r="L23">
        <f t="shared" si="11"/>
        <v>5</v>
      </c>
      <c r="M23">
        <f t="shared" si="11"/>
        <v>5</v>
      </c>
      <c r="N23">
        <f t="shared" si="11"/>
        <v>4</v>
      </c>
      <c r="O23">
        <f t="shared" si="11"/>
        <v>5</v>
      </c>
      <c r="P23">
        <f t="shared" si="11"/>
        <v>4</v>
      </c>
      <c r="Q23">
        <f t="shared" si="11"/>
        <v>4</v>
      </c>
      <c r="R23">
        <f t="shared" si="11"/>
        <v>2</v>
      </c>
      <c r="S23">
        <f t="shared" si="11"/>
        <v>3</v>
      </c>
      <c r="T23">
        <f t="shared" si="11"/>
        <v>4</v>
      </c>
      <c r="U23">
        <f t="shared" si="11"/>
        <v>4</v>
      </c>
    </row>
    <row r="24" spans="1:21" ht="12.75">
      <c r="A24" t="s">
        <v>4</v>
      </c>
      <c r="B24">
        <f aca="true" t="shared" si="12" ref="B24:U24">RANK(B14,B$8:B$15,1)</f>
        <v>4</v>
      </c>
      <c r="C24">
        <f t="shared" si="12"/>
        <v>2</v>
      </c>
      <c r="D24">
        <f t="shared" si="12"/>
        <v>7</v>
      </c>
      <c r="E24">
        <f t="shared" si="12"/>
        <v>2</v>
      </c>
      <c r="F24">
        <f t="shared" si="12"/>
        <v>4</v>
      </c>
      <c r="G24">
        <f t="shared" si="12"/>
        <v>3</v>
      </c>
      <c r="H24">
        <f t="shared" si="12"/>
        <v>7</v>
      </c>
      <c r="I24">
        <f t="shared" si="12"/>
        <v>5</v>
      </c>
      <c r="J24">
        <f t="shared" si="12"/>
        <v>2</v>
      </c>
      <c r="K24">
        <f t="shared" si="12"/>
        <v>3</v>
      </c>
      <c r="L24">
        <f t="shared" si="12"/>
        <v>2</v>
      </c>
      <c r="M24">
        <f t="shared" si="12"/>
        <v>8</v>
      </c>
      <c r="N24">
        <f t="shared" si="12"/>
        <v>7</v>
      </c>
      <c r="O24">
        <f t="shared" si="12"/>
        <v>4</v>
      </c>
      <c r="P24">
        <f t="shared" si="12"/>
        <v>5</v>
      </c>
      <c r="Q24">
        <f t="shared" si="12"/>
        <v>6</v>
      </c>
      <c r="R24">
        <f t="shared" si="12"/>
        <v>6</v>
      </c>
      <c r="S24">
        <f t="shared" si="12"/>
        <v>7</v>
      </c>
      <c r="T24">
        <f t="shared" si="12"/>
        <v>6</v>
      </c>
      <c r="U24">
        <f t="shared" si="12"/>
        <v>8</v>
      </c>
    </row>
    <row r="25" spans="1:21" ht="12.75">
      <c r="A25" t="s">
        <v>15</v>
      </c>
      <c r="B25">
        <f>RANK(B15,B$8:B$15,1)</f>
        <v>8</v>
      </c>
      <c r="C25">
        <f aca="true" t="shared" si="13" ref="C25:U25">RANK(C15,C$8:C$15,1)</f>
        <v>8</v>
      </c>
      <c r="D25">
        <f t="shared" si="13"/>
        <v>8</v>
      </c>
      <c r="E25">
        <f t="shared" si="13"/>
        <v>8</v>
      </c>
      <c r="F25">
        <f t="shared" si="13"/>
        <v>8</v>
      </c>
      <c r="G25">
        <f t="shared" si="13"/>
        <v>1</v>
      </c>
      <c r="H25">
        <f t="shared" si="13"/>
        <v>8</v>
      </c>
      <c r="I25">
        <f t="shared" si="13"/>
        <v>8</v>
      </c>
      <c r="J25">
        <f t="shared" si="13"/>
        <v>8</v>
      </c>
      <c r="K25">
        <f t="shared" si="13"/>
        <v>8</v>
      </c>
      <c r="L25">
        <f t="shared" si="13"/>
        <v>8</v>
      </c>
      <c r="M25">
        <f t="shared" si="13"/>
        <v>1</v>
      </c>
      <c r="N25">
        <f t="shared" si="13"/>
        <v>8</v>
      </c>
      <c r="O25">
        <f t="shared" si="13"/>
        <v>8</v>
      </c>
      <c r="P25">
        <f t="shared" si="13"/>
        <v>8</v>
      </c>
      <c r="Q25">
        <f t="shared" si="13"/>
        <v>1</v>
      </c>
      <c r="R25">
        <f t="shared" si="13"/>
        <v>8</v>
      </c>
      <c r="S25">
        <f t="shared" si="13"/>
        <v>8</v>
      </c>
      <c r="T25">
        <f t="shared" si="13"/>
        <v>8</v>
      </c>
      <c r="U25">
        <f t="shared" si="13"/>
        <v>1</v>
      </c>
    </row>
    <row r="27" ht="12.75">
      <c r="A27" s="1" t="s">
        <v>10</v>
      </c>
    </row>
    <row r="28" spans="1:21" ht="12.75">
      <c r="A28" t="s">
        <v>0</v>
      </c>
      <c r="B28">
        <f>$B$3</f>
        <v>1.25</v>
      </c>
      <c r="C28">
        <f>B28+(B38-1)*$B$2</f>
        <v>1.21</v>
      </c>
      <c r="D28">
        <f>C28+(C38-1)*$B$2</f>
        <v>1.175289256198347</v>
      </c>
      <c r="E28">
        <f aca="true" t="shared" si="14" ref="D28:U28">D28+(D38-1)*$B$2</f>
        <v>1.1454601302578364</v>
      </c>
      <c r="F28">
        <f t="shared" si="14"/>
        <v>1.1200624535660961</v>
      </c>
      <c r="G28">
        <f t="shared" si="14"/>
        <v>1.0986239251726415</v>
      </c>
      <c r="H28">
        <f t="shared" si="14"/>
        <v>1.0806698422671297</v>
      </c>
      <c r="I28">
        <f t="shared" si="14"/>
        <v>1.065740242289047</v>
      </c>
      <c r="J28">
        <f t="shared" si="14"/>
        <v>1.053403231884364</v>
      </c>
      <c r="K28">
        <f t="shared" si="14"/>
        <v>1.043264050558931</v>
      </c>
      <c r="L28">
        <f t="shared" si="14"/>
        <v>1.0349700715733132</v>
      </c>
      <c r="M28">
        <f t="shared" si="14"/>
        <v>1.0282123744120506</v>
      </c>
      <c r="N28">
        <f t="shared" si="14"/>
        <v>1.022724719310023</v>
      </c>
      <c r="O28">
        <f t="shared" si="14"/>
        <v>1.0182807631053947</v>
      </c>
      <c r="P28">
        <f t="shared" si="14"/>
        <v>1.0146902478432493</v>
      </c>
      <c r="Q28">
        <f t="shared" si="14"/>
        <v>1.0117947340892788</v>
      </c>
      <c r="R28">
        <f t="shared" si="14"/>
        <v>1.0094632860807269</v>
      </c>
      <c r="S28">
        <f t="shared" si="14"/>
        <v>1.0075883717155956</v>
      </c>
      <c r="T28">
        <f t="shared" si="14"/>
        <v>1.0060821273148837</v>
      </c>
      <c r="U28">
        <f t="shared" si="14"/>
        <v>1.0048730555801306</v>
      </c>
    </row>
    <row r="29" spans="1:21" ht="12.75">
      <c r="A29" t="s">
        <v>1</v>
      </c>
      <c r="B29">
        <f aca="true" t="shared" si="15" ref="B29:B35">$B$3</f>
        <v>1.25</v>
      </c>
      <c r="C29">
        <f aca="true" t="shared" si="16" ref="C29:U29">B29+(B39-1)*$B$2</f>
        <v>1.222201301974914</v>
      </c>
      <c r="D29">
        <f t="shared" si="16"/>
        <v>1.1977347200813524</v>
      </c>
      <c r="E29">
        <f t="shared" si="16"/>
        <v>1.1676677862523153</v>
      </c>
      <c r="F29">
        <f t="shared" si="16"/>
        <v>1.1543467744149378</v>
      </c>
      <c r="G29">
        <f t="shared" si="16"/>
        <v>1.143272662061035</v>
      </c>
      <c r="H29">
        <f t="shared" si="16"/>
        <v>1.1239173870120065</v>
      </c>
      <c r="I29">
        <f t="shared" si="16"/>
        <v>1.1146029251997716</v>
      </c>
      <c r="J29">
        <f t="shared" si="16"/>
        <v>1.1104525476267662</v>
      </c>
      <c r="K29">
        <f t="shared" si="16"/>
        <v>1.103177183027042</v>
      </c>
      <c r="L29">
        <f t="shared" si="16"/>
        <v>1.0848087720239916</v>
      </c>
      <c r="M29">
        <f t="shared" si="16"/>
        <v>1.0772760102104115</v>
      </c>
      <c r="N29">
        <f t="shared" si="16"/>
        <v>1.0774800886753382</v>
      </c>
      <c r="O29">
        <f t="shared" si="16"/>
        <v>1.0769474362486582</v>
      </c>
      <c r="P29">
        <f t="shared" si="16"/>
        <v>1.0679621485060409</v>
      </c>
      <c r="Q29">
        <f t="shared" si="16"/>
        <v>1.0704118448080877</v>
      </c>
      <c r="R29">
        <f t="shared" si="16"/>
        <v>1.0689261581446452</v>
      </c>
      <c r="S29">
        <f t="shared" si="16"/>
        <v>1.0674836381530295</v>
      </c>
      <c r="T29">
        <f t="shared" si="16"/>
        <v>1.0564859830073414</v>
      </c>
      <c r="U29">
        <f t="shared" si="16"/>
        <v>1.0539314007189142</v>
      </c>
    </row>
    <row r="30" spans="1:21" ht="12.75">
      <c r="A30" t="s">
        <v>2</v>
      </c>
      <c r="B30">
        <f t="shared" si="15"/>
        <v>1.25</v>
      </c>
      <c r="C30">
        <f aca="true" t="shared" si="17" ref="C30:U30">B30+(B40-1)*$B$2</f>
        <v>1.2199088543250822</v>
      </c>
      <c r="D30">
        <f t="shared" si="17"/>
        <v>1.1995641576538822</v>
      </c>
      <c r="E30">
        <f t="shared" si="17"/>
        <v>1.186094054008369</v>
      </c>
      <c r="F30">
        <f t="shared" si="17"/>
        <v>1.1709011471659656</v>
      </c>
      <c r="G30">
        <f t="shared" si="17"/>
        <v>1.166700435675251</v>
      </c>
      <c r="H30">
        <f t="shared" si="17"/>
        <v>1.1485287312126555</v>
      </c>
      <c r="I30">
        <f t="shared" si="17"/>
        <v>1.143491910000633</v>
      </c>
      <c r="J30">
        <f t="shared" si="17"/>
        <v>1.1372871955556514</v>
      </c>
      <c r="K30">
        <f t="shared" si="17"/>
        <v>1.1293356949731754</v>
      </c>
      <c r="L30">
        <f t="shared" si="17"/>
        <v>1.1255628746101414</v>
      </c>
      <c r="M30">
        <f t="shared" si="17"/>
        <v>1.1140686969773195</v>
      </c>
      <c r="N30">
        <f t="shared" si="17"/>
        <v>1.1066336356570334</v>
      </c>
      <c r="O30">
        <f t="shared" si="17"/>
        <v>1.1138367253764203</v>
      </c>
      <c r="P30">
        <f t="shared" si="17"/>
        <v>1.1105941178029066</v>
      </c>
      <c r="Q30">
        <f t="shared" si="17"/>
        <v>1.1006534625139488</v>
      </c>
      <c r="R30">
        <f t="shared" si="17"/>
        <v>1.1029468398723647</v>
      </c>
      <c r="S30">
        <f t="shared" si="17"/>
        <v>1.0952666064114147</v>
      </c>
      <c r="T30">
        <f t="shared" si="17"/>
        <v>1.0906725325391347</v>
      </c>
      <c r="U30">
        <f t="shared" si="17"/>
        <v>1.0899186213714445</v>
      </c>
    </row>
    <row r="31" spans="1:21" ht="12.75">
      <c r="A31" t="s">
        <v>6</v>
      </c>
      <c r="B31">
        <f t="shared" si="15"/>
        <v>1.25</v>
      </c>
      <c r="C31">
        <f aca="true" t="shared" si="18" ref="C31:U31">B31+(B41-1)*$B$2</f>
        <v>1.2292743379430981</v>
      </c>
      <c r="D31">
        <f t="shared" si="18"/>
        <v>1.212027661306324</v>
      </c>
      <c r="E31">
        <f t="shared" si="18"/>
        <v>1.2020874467121003</v>
      </c>
      <c r="F31">
        <f t="shared" si="18"/>
        <v>1.1954479578542934</v>
      </c>
      <c r="G31">
        <f t="shared" si="18"/>
        <v>1.1798102690626315</v>
      </c>
      <c r="H31">
        <f t="shared" si="18"/>
        <v>1.1698011883301782</v>
      </c>
      <c r="I31">
        <f t="shared" si="18"/>
        <v>1.16400454126173</v>
      </c>
      <c r="J31">
        <f t="shared" si="18"/>
        <v>1.1665874449020874</v>
      </c>
      <c r="K31">
        <f t="shared" si="18"/>
        <v>1.164773660894356</v>
      </c>
      <c r="L31">
        <f t="shared" si="18"/>
        <v>1.1650533036031943</v>
      </c>
      <c r="M31">
        <f t="shared" si="18"/>
        <v>1.1547266302346442</v>
      </c>
      <c r="N31">
        <f t="shared" si="18"/>
        <v>1.1518004715583996</v>
      </c>
      <c r="O31">
        <f t="shared" si="18"/>
        <v>1.1440327682450993</v>
      </c>
      <c r="P31">
        <f t="shared" si="18"/>
        <v>1.1458393100150057</v>
      </c>
      <c r="Q31">
        <f t="shared" si="18"/>
        <v>1.144508193508526</v>
      </c>
      <c r="R31">
        <f t="shared" si="18"/>
        <v>1.145534214942728</v>
      </c>
      <c r="S31">
        <f t="shared" si="18"/>
        <v>1.147167679938547</v>
      </c>
      <c r="T31">
        <f t="shared" si="18"/>
        <v>1.140662967714758</v>
      </c>
      <c r="U31">
        <f t="shared" si="18"/>
        <v>1.1431205217683134</v>
      </c>
    </row>
    <row r="32" spans="1:21" ht="12.75">
      <c r="A32" t="s">
        <v>7</v>
      </c>
      <c r="B32">
        <f t="shared" si="15"/>
        <v>1.25</v>
      </c>
      <c r="C32">
        <f aca="true" t="shared" si="19" ref="C32:U32">B32+(B42-1)*$B$2</f>
        <v>1.2436427709430349</v>
      </c>
      <c r="D32">
        <f t="shared" si="19"/>
        <v>1.2330000755895854</v>
      </c>
      <c r="E32">
        <f t="shared" si="19"/>
        <v>1.2238857012794884</v>
      </c>
      <c r="F32">
        <f t="shared" si="19"/>
        <v>1.2127081413927097</v>
      </c>
      <c r="G32">
        <f t="shared" si="19"/>
        <v>1.2133063015955277</v>
      </c>
      <c r="H32">
        <f t="shared" si="19"/>
        <v>1.2037403026967395</v>
      </c>
      <c r="I32">
        <f t="shared" si="19"/>
        <v>1.2100652091860427</v>
      </c>
      <c r="J32">
        <f t="shared" si="19"/>
        <v>1.20079879892136</v>
      </c>
      <c r="K32">
        <f t="shared" si="19"/>
        <v>1.1940743875379864</v>
      </c>
      <c r="L32">
        <f t="shared" si="19"/>
        <v>1.192326026999576</v>
      </c>
      <c r="M32">
        <f t="shared" si="19"/>
        <v>1.2002814424369348</v>
      </c>
      <c r="N32">
        <f t="shared" si="19"/>
        <v>1.2085132778061387</v>
      </c>
      <c r="O32">
        <f t="shared" si="19"/>
        <v>1.2091914430150743</v>
      </c>
      <c r="P32">
        <f t="shared" si="19"/>
        <v>1.2113973776746283</v>
      </c>
      <c r="Q32">
        <f t="shared" si="19"/>
        <v>1.2037715505326443</v>
      </c>
      <c r="R32">
        <f t="shared" si="19"/>
        <v>1.2039508824052974</v>
      </c>
      <c r="S32">
        <f t="shared" si="19"/>
        <v>1.2036842696851464</v>
      </c>
      <c r="T32">
        <f t="shared" si="19"/>
        <v>1.1970253826114459</v>
      </c>
      <c r="U32">
        <f t="shared" si="19"/>
        <v>1.1994372356058438</v>
      </c>
    </row>
    <row r="33" spans="1:21" ht="12.75">
      <c r="A33" t="s">
        <v>3</v>
      </c>
      <c r="B33">
        <f t="shared" si="15"/>
        <v>1.25</v>
      </c>
      <c r="C33">
        <f aca="true" t="shared" si="20" ref="C33:U33">B33+(B43-1)*$B$2</f>
        <v>1.2446413380256025</v>
      </c>
      <c r="D33">
        <f t="shared" si="20"/>
        <v>1.2360683770901537</v>
      </c>
      <c r="E33">
        <f t="shared" si="20"/>
        <v>1.229116239084827</v>
      </c>
      <c r="F33">
        <f t="shared" si="20"/>
        <v>1.219342406840068</v>
      </c>
      <c r="G33">
        <f t="shared" si="20"/>
        <v>1.2172245974987055</v>
      </c>
      <c r="H33">
        <f t="shared" si="20"/>
        <v>1.205449651211351</v>
      </c>
      <c r="I33">
        <f t="shared" si="20"/>
        <v>1.202980879596835</v>
      </c>
      <c r="J33">
        <f t="shared" si="20"/>
        <v>1.1896709138439547</v>
      </c>
      <c r="K33">
        <f t="shared" si="20"/>
        <v>1.1800601611257477</v>
      </c>
      <c r="L33">
        <f t="shared" si="20"/>
        <v>1.1718780905319208</v>
      </c>
      <c r="M33">
        <f t="shared" si="20"/>
        <v>1.1581417816243926</v>
      </c>
      <c r="N33">
        <f t="shared" si="20"/>
        <v>1.1510176833373738</v>
      </c>
      <c r="O33">
        <f t="shared" si="20"/>
        <v>1.1451147700560917</v>
      </c>
      <c r="P33">
        <f t="shared" si="20"/>
        <v>1.1437063900058688</v>
      </c>
      <c r="Q33">
        <f t="shared" si="20"/>
        <v>1.1379480148279029</v>
      </c>
      <c r="R33">
        <f t="shared" si="20"/>
        <v>1.1281775323381111</v>
      </c>
      <c r="S33">
        <f t="shared" si="20"/>
        <v>1.1126957276967533</v>
      </c>
      <c r="T33">
        <f t="shared" si="20"/>
        <v>1.1011585496196932</v>
      </c>
      <c r="U33">
        <f t="shared" si="20"/>
        <v>1.1019785600582215</v>
      </c>
    </row>
    <row r="34" spans="1:21" ht="12.75">
      <c r="A34" t="s">
        <v>4</v>
      </c>
      <c r="B34">
        <f t="shared" si="15"/>
        <v>1.25</v>
      </c>
      <c r="C34">
        <f aca="true" t="shared" si="21" ref="C34:U34">B34+(B44-1)*$B$2</f>
        <v>1.2260663242876004</v>
      </c>
      <c r="D34">
        <f t="shared" si="21"/>
        <v>1.1897998198015847</v>
      </c>
      <c r="E34">
        <f t="shared" si="21"/>
        <v>1.2063528925874103</v>
      </c>
      <c r="F34">
        <f t="shared" si="21"/>
        <v>1.1808722400279261</v>
      </c>
      <c r="G34">
        <f t="shared" si="21"/>
        <v>1.1727624208508634</v>
      </c>
      <c r="H34">
        <f t="shared" si="21"/>
        <v>1.144640770353817</v>
      </c>
      <c r="I34">
        <f t="shared" si="21"/>
        <v>1.1646713309579866</v>
      </c>
      <c r="J34">
        <f t="shared" si="21"/>
        <v>1.157915466843347</v>
      </c>
      <c r="K34">
        <f t="shared" si="21"/>
        <v>1.1354676852770793</v>
      </c>
      <c r="L34">
        <f t="shared" si="21"/>
        <v>1.1119547044199467</v>
      </c>
      <c r="M34">
        <f t="shared" si="21"/>
        <v>1.096914117675896</v>
      </c>
      <c r="N34">
        <f t="shared" si="21"/>
        <v>1.1286650603225654</v>
      </c>
      <c r="O34">
        <f t="shared" si="21"/>
        <v>1.150613353626802</v>
      </c>
      <c r="P34">
        <f t="shared" si="21"/>
        <v>1.1419011744528398</v>
      </c>
      <c r="Q34">
        <f t="shared" si="21"/>
        <v>1.1402770666459152</v>
      </c>
      <c r="R34">
        <f t="shared" si="21"/>
        <v>1.1380492343624866</v>
      </c>
      <c r="S34">
        <f t="shared" si="21"/>
        <v>1.1417399967407331</v>
      </c>
      <c r="T34">
        <f t="shared" si="21"/>
        <v>1.1654216636699908</v>
      </c>
      <c r="U34">
        <f t="shared" si="21"/>
        <v>1.17294394545036</v>
      </c>
    </row>
    <row r="35" spans="1:21" ht="12.75">
      <c r="A35" t="s">
        <v>15</v>
      </c>
      <c r="B35">
        <f t="shared" si="15"/>
        <v>1.25</v>
      </c>
      <c r="C35">
        <f aca="true" t="shared" si="22" ref="C35:U35">B35+(B45-1)*$B$2</f>
        <v>1.2526413380256025</v>
      </c>
      <c r="D35">
        <f t="shared" si="22"/>
        <v>1.250828958455632</v>
      </c>
      <c r="E35">
        <f t="shared" si="22"/>
        <v>1.2648108983273485</v>
      </c>
      <c r="F35">
        <f t="shared" si="22"/>
        <v>1.2575749488342411</v>
      </c>
      <c r="G35">
        <f t="shared" si="22"/>
        <v>1.2589681320088362</v>
      </c>
      <c r="H35">
        <f t="shared" si="22"/>
        <v>1.2178283882099807</v>
      </c>
      <c r="I35">
        <f t="shared" si="22"/>
        <v>1.2328471485923254</v>
      </c>
      <c r="J35">
        <f t="shared" si="22"/>
        <v>1.2322290590749252</v>
      </c>
      <c r="K35">
        <f t="shared" si="22"/>
        <v>1.2286901739048297</v>
      </c>
      <c r="L35">
        <f t="shared" si="22"/>
        <v>1.2294952346178893</v>
      </c>
      <c r="M35">
        <f t="shared" si="22"/>
        <v>1.239297311940816</v>
      </c>
      <c r="N35">
        <f t="shared" si="22"/>
        <v>1.2006790869781454</v>
      </c>
      <c r="O35">
        <f t="shared" si="22"/>
        <v>1.2176440417908032</v>
      </c>
      <c r="P35">
        <f t="shared" si="22"/>
        <v>1.226658891108255</v>
      </c>
      <c r="Q35">
        <f t="shared" si="22"/>
        <v>1.2247918605052683</v>
      </c>
      <c r="R35">
        <f t="shared" si="22"/>
        <v>1.1880849117160213</v>
      </c>
      <c r="S35">
        <f t="shared" si="22"/>
        <v>1.198902493347965</v>
      </c>
      <c r="T35">
        <f t="shared" si="22"/>
        <v>1.2202601993693067</v>
      </c>
      <c r="U35">
        <f t="shared" si="22"/>
        <v>1.227012927931714</v>
      </c>
    </row>
    <row r="37" ht="12.75">
      <c r="A37" s="1" t="s">
        <v>11</v>
      </c>
    </row>
    <row r="38" spans="1:21" ht="12.75">
      <c r="A38" t="s">
        <v>0</v>
      </c>
      <c r="B38">
        <f>B8/B28</f>
        <v>0.8</v>
      </c>
      <c r="C38">
        <f>C8/C28</f>
        <v>0.8264462809917356</v>
      </c>
      <c r="D38">
        <f>D8/D28</f>
        <v>0.8508543702974475</v>
      </c>
      <c r="E38">
        <f>E8/E28</f>
        <v>0.8730116165412983</v>
      </c>
      <c r="F38">
        <f>F8/F28</f>
        <v>0.8928073580327268</v>
      </c>
      <c r="G38">
        <f>G8/G28</f>
        <v>0.9102295854724415</v>
      </c>
      <c r="H38">
        <f>H8/H28</f>
        <v>0.9253520001095866</v>
      </c>
      <c r="I38">
        <f>I8/I28</f>
        <v>0.9383149479765848</v>
      </c>
      <c r="J38">
        <f>J8/J28</f>
        <v>0.9493040933728346</v>
      </c>
      <c r="K38">
        <f>K8/K28</f>
        <v>0.9585301050719114</v>
      </c>
      <c r="L38">
        <f>L8/L28</f>
        <v>0.9662115141936874</v>
      </c>
      <c r="M38">
        <f>M8/M28</f>
        <v>0.9725617244898624</v>
      </c>
      <c r="N38">
        <f>N8/N28</f>
        <v>0.977780218976858</v>
      </c>
      <c r="O38">
        <f>O8/O28</f>
        <v>0.9820474236892732</v>
      </c>
      <c r="P38">
        <f>P8/P28</f>
        <v>0.9855224312301475</v>
      </c>
      <c r="Q38">
        <f>Q8/Q28</f>
        <v>0.9883427599572404</v>
      </c>
      <c r="R38">
        <f>R8/R28</f>
        <v>0.9906254281743436</v>
      </c>
      <c r="S38">
        <f>S8/S28</f>
        <v>0.9924687779964401</v>
      </c>
      <c r="T38">
        <f>T8/T28</f>
        <v>0.9939546413262343</v>
      </c>
      <c r="U38">
        <f>U8/U28</f>
        <v>0.99515057593288</v>
      </c>
    </row>
    <row r="39" spans="1:21" ht="12.75">
      <c r="A39" t="s">
        <v>1</v>
      </c>
      <c r="B39">
        <f>B9/B29</f>
        <v>0.8610065098745698</v>
      </c>
      <c r="C39">
        <f>C9/C29</f>
        <v>0.8776670905321914</v>
      </c>
      <c r="D39">
        <f>D9/D29</f>
        <v>0.8496653308548148</v>
      </c>
      <c r="E39">
        <f>E9/E29</f>
        <v>0.9333949408131125</v>
      </c>
      <c r="F39">
        <f>F9/F29</f>
        <v>0.9446294382304857</v>
      </c>
      <c r="G39">
        <f>G9/G29</f>
        <v>0.903223624754858</v>
      </c>
      <c r="H39">
        <f>H9/H29</f>
        <v>0.9534276909388257</v>
      </c>
      <c r="I39">
        <f>I9/I29</f>
        <v>0.9792481121349726</v>
      </c>
      <c r="J39">
        <f>J9/J29</f>
        <v>0.9636231770013789</v>
      </c>
      <c r="K39">
        <f>K9/K29</f>
        <v>0.9081579449847481</v>
      </c>
      <c r="L39">
        <f>L9/L29</f>
        <v>0.9623361909320994</v>
      </c>
      <c r="M39">
        <f>M9/M29</f>
        <v>1.0010203923246332</v>
      </c>
      <c r="N39">
        <f>N9/N29</f>
        <v>0.9973367378665999</v>
      </c>
      <c r="O39">
        <f>O9/O29</f>
        <v>0.9550735612869139</v>
      </c>
      <c r="P39">
        <f>P9/P29</f>
        <v>1.0122484815102342</v>
      </c>
      <c r="Q39">
        <f>Q9/Q29</f>
        <v>0.992571566682788</v>
      </c>
      <c r="R39">
        <f>R9/R29</f>
        <v>0.9927874000419212</v>
      </c>
      <c r="S39">
        <f>S9/S29</f>
        <v>0.9450117242715597</v>
      </c>
      <c r="T39">
        <f>T9/T29</f>
        <v>0.9872270885578636</v>
      </c>
      <c r="U39">
        <f>U9/U29</f>
        <v>0.96656997982285</v>
      </c>
    </row>
    <row r="40" spans="1:21" ht="12.75">
      <c r="A40" t="s">
        <v>2</v>
      </c>
      <c r="B40">
        <f>B10/B30</f>
        <v>0.8495442716254112</v>
      </c>
      <c r="C40">
        <f>C10/C30</f>
        <v>0.8982765166440003</v>
      </c>
      <c r="D40">
        <f>D10/D30</f>
        <v>0.9326494817724339</v>
      </c>
      <c r="E40">
        <f>E10/E30</f>
        <v>0.9240354657879827</v>
      </c>
      <c r="F40">
        <f>F10/F30</f>
        <v>0.9789964425464267</v>
      </c>
      <c r="G40">
        <f>G10/G30</f>
        <v>0.9091414776870225</v>
      </c>
      <c r="H40">
        <f>H10/H30</f>
        <v>0.9748158939398883</v>
      </c>
      <c r="I40">
        <f>I10/I30</f>
        <v>0.9689764277750912</v>
      </c>
      <c r="J40">
        <f>J10/J30</f>
        <v>0.9602424970876198</v>
      </c>
      <c r="K40">
        <f>K10/K30</f>
        <v>0.9811358981848293</v>
      </c>
      <c r="L40">
        <f>L10/L30</f>
        <v>0.9425291118358904</v>
      </c>
      <c r="M40">
        <f>M10/M30</f>
        <v>0.96282469339857</v>
      </c>
      <c r="N40">
        <f>N10/N30</f>
        <v>1.0360154485969348</v>
      </c>
      <c r="O40">
        <f>O10/O30</f>
        <v>0.9837869621324314</v>
      </c>
      <c r="P40">
        <f>P10/P30</f>
        <v>0.9502967235552106</v>
      </c>
      <c r="Q40">
        <f>Q10/Q30</f>
        <v>1.01146688679208</v>
      </c>
      <c r="R40">
        <f>R10/R30</f>
        <v>0.96159883269525</v>
      </c>
      <c r="S40">
        <f>S10/S30</f>
        <v>0.9770296306385993</v>
      </c>
      <c r="T40">
        <f>T10/T30</f>
        <v>0.996230444161549</v>
      </c>
      <c r="U40">
        <f>U10/U30</f>
        <v>0.9827117969335786</v>
      </c>
    </row>
    <row r="41" spans="1:21" ht="12.75">
      <c r="A41" t="s">
        <v>6</v>
      </c>
      <c r="B41">
        <f>B11/B31</f>
        <v>0.8963716897154903</v>
      </c>
      <c r="C41">
        <f>C11/C31</f>
        <v>0.9137666168161291</v>
      </c>
      <c r="D41">
        <f>D11/D31</f>
        <v>0.9502989270288825</v>
      </c>
      <c r="E41">
        <f>E11/E31</f>
        <v>0.9668025557109655</v>
      </c>
      <c r="F41">
        <f>F11/F31</f>
        <v>0.9218115560416914</v>
      </c>
      <c r="G41">
        <f>G11/G31</f>
        <v>0.949954596337733</v>
      </c>
      <c r="H41">
        <f>H11/H31</f>
        <v>0.9710167646577589</v>
      </c>
      <c r="I41">
        <f>I11/I31</f>
        <v>1.0129145182017874</v>
      </c>
      <c r="J41">
        <f>J11/J31</f>
        <v>0.9909310799613423</v>
      </c>
      <c r="K41">
        <f>K11/K31</f>
        <v>1.001398213544191</v>
      </c>
      <c r="L41">
        <f>L11/L31</f>
        <v>0.948366633157249</v>
      </c>
      <c r="M41">
        <f>M11/M31</f>
        <v>0.9853692066187766</v>
      </c>
      <c r="N41">
        <f>N11/N31</f>
        <v>0.9611614834334988</v>
      </c>
      <c r="O41">
        <f>O11/O31</f>
        <v>1.0090327088495328</v>
      </c>
      <c r="P41">
        <f>P11/P31</f>
        <v>0.9933444174676013</v>
      </c>
      <c r="Q41">
        <f>Q11/Q31</f>
        <v>1.00513010717101</v>
      </c>
      <c r="R41">
        <f>R11/R31</f>
        <v>1.008167324979096</v>
      </c>
      <c r="S41">
        <f>S11/S31</f>
        <v>0.967476438881055</v>
      </c>
      <c r="T41">
        <f>T11/T31</f>
        <v>1.0122877702677768</v>
      </c>
      <c r="U41">
        <f>U11/U31</f>
        <v>0.9790405298159788</v>
      </c>
    </row>
    <row r="42" spans="1:21" ht="12.75">
      <c r="A42" t="s">
        <v>7</v>
      </c>
      <c r="B42">
        <f>B12/B32</f>
        <v>0.9682138547151741</v>
      </c>
      <c r="C42">
        <f>C12/C32</f>
        <v>0.9467865232327518</v>
      </c>
      <c r="D42">
        <f>D12/D32</f>
        <v>0.9544281284495151</v>
      </c>
      <c r="E42">
        <f>E12/E32</f>
        <v>0.944112200566107</v>
      </c>
      <c r="F42">
        <f>F12/F32</f>
        <v>1.00299080101409</v>
      </c>
      <c r="G42">
        <f>G12/G32</f>
        <v>0.9521700055060595</v>
      </c>
      <c r="H42">
        <f>H12/H32</f>
        <v>1.0316245324465156</v>
      </c>
      <c r="I42">
        <f>I12/I32</f>
        <v>0.953667948676587</v>
      </c>
      <c r="J42">
        <f>J12/J32</f>
        <v>0.9663779430831325</v>
      </c>
      <c r="K42">
        <f>K12/K32</f>
        <v>0.9912581973079472</v>
      </c>
      <c r="L42">
        <f>L12/L32</f>
        <v>1.039777077186794</v>
      </c>
      <c r="M42">
        <f>M12/M32</f>
        <v>1.0411591768460198</v>
      </c>
      <c r="N42">
        <f>N12/N32</f>
        <v>1.0033908260446782</v>
      </c>
      <c r="O42">
        <f>O12/O32</f>
        <v>1.0110296732977695</v>
      </c>
      <c r="P42">
        <f>P12/P32</f>
        <v>0.9618708642900796</v>
      </c>
      <c r="Q42">
        <f>Q12/Q32</f>
        <v>1.0008966593632653</v>
      </c>
      <c r="R42">
        <f>R12/R32</f>
        <v>0.9986669363992449</v>
      </c>
      <c r="S42">
        <f>S12/S32</f>
        <v>0.9667055646314969</v>
      </c>
      <c r="T42">
        <f>T12/T32</f>
        <v>1.01205926497199</v>
      </c>
      <c r="U42">
        <f>U12/U32</f>
        <v>1.029060499563486</v>
      </c>
    </row>
    <row r="43" spans="1:21" ht="12.75">
      <c r="A43" t="s">
        <v>3</v>
      </c>
      <c r="B43">
        <f>B13/B33</f>
        <v>0.9732066901280121</v>
      </c>
      <c r="C43">
        <f>C13/C33</f>
        <v>0.9571351953227558</v>
      </c>
      <c r="D43">
        <f>D13/D33</f>
        <v>0.9652393099733664</v>
      </c>
      <c r="E43">
        <f>E13/E33</f>
        <v>0.9511308387762051</v>
      </c>
      <c r="F43">
        <f>F13/F33</f>
        <v>0.9894109532931873</v>
      </c>
      <c r="G43">
        <f>G13/G33</f>
        <v>0.9411252685632275</v>
      </c>
      <c r="H43">
        <f>H13/H33</f>
        <v>0.9876561419274198</v>
      </c>
      <c r="I43">
        <f>I13/I33</f>
        <v>0.9334501712355983</v>
      </c>
      <c r="J43">
        <f>J13/J33</f>
        <v>0.9519462364089648</v>
      </c>
      <c r="K43">
        <f>K13/K33</f>
        <v>0.9590896470308659</v>
      </c>
      <c r="L43">
        <f>L13/L33</f>
        <v>0.931318455462359</v>
      </c>
      <c r="M43">
        <f>M13/M33</f>
        <v>0.9643795085649057</v>
      </c>
      <c r="N43">
        <f>N13/N33</f>
        <v>0.9704854335935897</v>
      </c>
      <c r="O43">
        <f>O13/O33</f>
        <v>0.9929580997488855</v>
      </c>
      <c r="P43">
        <f>P13/P33</f>
        <v>0.9712081241101702</v>
      </c>
      <c r="Q43">
        <f>Q13/Q33</f>
        <v>0.9511475875510413</v>
      </c>
      <c r="R43">
        <f>R13/R33</f>
        <v>0.9225909767932112</v>
      </c>
      <c r="S43">
        <f>S13/S33</f>
        <v>0.9423141096147</v>
      </c>
      <c r="T43">
        <f>T13/T33</f>
        <v>1.004100052192642</v>
      </c>
      <c r="U43">
        <f>U13/U33</f>
        <v>0.9348290859123751</v>
      </c>
    </row>
    <row r="44" spans="1:21" ht="12.75">
      <c r="A44" t="s">
        <v>4</v>
      </c>
      <c r="B44">
        <f>B14/B34</f>
        <v>0.8803316214380017</v>
      </c>
      <c r="C44">
        <f>C14/C34</f>
        <v>0.8186674775699213</v>
      </c>
      <c r="D44">
        <f>D14/D34</f>
        <v>1.082765363929128</v>
      </c>
      <c r="E44">
        <f>E14/E34</f>
        <v>0.872596737202579</v>
      </c>
      <c r="F44">
        <f>F14/F34</f>
        <v>0.9594509041146865</v>
      </c>
      <c r="G44">
        <f>G14/G34</f>
        <v>0.8593917475147687</v>
      </c>
      <c r="H44">
        <f>H14/H34</f>
        <v>1.1001528030208474</v>
      </c>
      <c r="I44">
        <f>I14/I34</f>
        <v>0.9662206794268013</v>
      </c>
      <c r="J44">
        <f>J14/J34</f>
        <v>0.887761092168662</v>
      </c>
      <c r="K44">
        <f>K14/K34</f>
        <v>0.8824350957143368</v>
      </c>
      <c r="L44">
        <f>L14/L34</f>
        <v>0.924797066279747</v>
      </c>
      <c r="M44">
        <f>M14/M34</f>
        <v>1.1587547132333467</v>
      </c>
      <c r="N44">
        <f>N14/N34</f>
        <v>1.1097414665211824</v>
      </c>
      <c r="O44">
        <f>O14/O34</f>
        <v>0.9564391041301896</v>
      </c>
      <c r="P44">
        <f>P14/P34</f>
        <v>0.9918794609653774</v>
      </c>
      <c r="Q44">
        <f>Q14/Q34</f>
        <v>0.9888608385828574</v>
      </c>
      <c r="R44">
        <f>R14/R34</f>
        <v>1.018453811891233</v>
      </c>
      <c r="S44">
        <f>S14/S34</f>
        <v>1.118408334646288</v>
      </c>
      <c r="T44">
        <f>T14/T34</f>
        <v>1.0376114089018462</v>
      </c>
      <c r="U44">
        <f>U14/U34</f>
        <v>1.0967654119596213</v>
      </c>
    </row>
    <row r="45" spans="1:21" ht="12.75">
      <c r="A45" t="s">
        <v>15</v>
      </c>
      <c r="B45">
        <f>B15/B35</f>
        <v>1.0132066901280121</v>
      </c>
      <c r="C45">
        <f>C15/C35</f>
        <v>0.990938102150147</v>
      </c>
      <c r="D45">
        <f>D15/D35</f>
        <v>1.0699096993585822</v>
      </c>
      <c r="E45">
        <f>E15/E35</f>
        <v>0.9638202525344631</v>
      </c>
      <c r="F45">
        <f>F15/F35</f>
        <v>1.0069659158729756</v>
      </c>
      <c r="G45">
        <f>G15/G35</f>
        <v>0.7943012810057224</v>
      </c>
      <c r="H45">
        <f>H15/H35</f>
        <v>1.0750938019117229</v>
      </c>
      <c r="I45">
        <f>I15/I35</f>
        <v>0.9969095524129995</v>
      </c>
      <c r="J45">
        <f>J15/J35</f>
        <v>0.9823055741495222</v>
      </c>
      <c r="K45">
        <f>K15/K35</f>
        <v>1.0040253035652982</v>
      </c>
      <c r="L45">
        <f>L15/L35</f>
        <v>1.0490103866146334</v>
      </c>
      <c r="M45">
        <f>M15/M35</f>
        <v>0.8069088751866478</v>
      </c>
      <c r="N45">
        <f>N15/N35</f>
        <v>1.0848247740632888</v>
      </c>
      <c r="O45">
        <f>O15/O35</f>
        <v>1.0450742465872593</v>
      </c>
      <c r="P45">
        <f>P15/P35</f>
        <v>0.9906648469850664</v>
      </c>
      <c r="Q45">
        <f>Q15/Q35</f>
        <v>0.8164652560537641</v>
      </c>
      <c r="R45">
        <f>R15/R35</f>
        <v>1.0540879081597194</v>
      </c>
      <c r="S45">
        <f>S15/S35</f>
        <v>1.1067885301067082</v>
      </c>
      <c r="T45">
        <f>T15/T35</f>
        <v>1.0337636428120354</v>
      </c>
      <c r="U45">
        <f>U15/U35</f>
        <v>0.8149873381412753</v>
      </c>
    </row>
    <row r="47" ht="12.75">
      <c r="A47" s="1" t="s">
        <v>14</v>
      </c>
    </row>
    <row r="48" spans="1:21" ht="12.75">
      <c r="A48" t="s">
        <v>0</v>
      </c>
      <c r="B48">
        <f>RANK(B38,B$38:B$45,1)</f>
        <v>1</v>
      </c>
      <c r="C48">
        <f aca="true" t="shared" si="23" ref="C48:U48">RANK(C38,C$38:C$45,1)</f>
        <v>2</v>
      </c>
      <c r="D48">
        <f t="shared" si="23"/>
        <v>2</v>
      </c>
      <c r="E48">
        <f t="shared" si="23"/>
        <v>2</v>
      </c>
      <c r="F48">
        <f t="shared" si="23"/>
        <v>1</v>
      </c>
      <c r="G48">
        <f t="shared" si="23"/>
        <v>5</v>
      </c>
      <c r="H48">
        <f t="shared" si="23"/>
        <v>1</v>
      </c>
      <c r="I48">
        <f t="shared" si="23"/>
        <v>2</v>
      </c>
      <c r="J48">
        <f t="shared" si="23"/>
        <v>2</v>
      </c>
      <c r="K48">
        <f t="shared" si="23"/>
        <v>3</v>
      </c>
      <c r="L48">
        <f t="shared" si="23"/>
        <v>6</v>
      </c>
      <c r="M48">
        <f t="shared" si="23"/>
        <v>4</v>
      </c>
      <c r="N48">
        <f t="shared" si="23"/>
        <v>3</v>
      </c>
      <c r="O48">
        <f t="shared" si="23"/>
        <v>3</v>
      </c>
      <c r="P48">
        <f t="shared" si="23"/>
        <v>4</v>
      </c>
      <c r="Q48">
        <f t="shared" si="23"/>
        <v>3</v>
      </c>
      <c r="R48">
        <f t="shared" si="23"/>
        <v>3</v>
      </c>
      <c r="S48">
        <f t="shared" si="23"/>
        <v>6</v>
      </c>
      <c r="T48">
        <f t="shared" si="23"/>
        <v>2</v>
      </c>
      <c r="U48">
        <f t="shared" si="23"/>
        <v>6</v>
      </c>
    </row>
    <row r="49" spans="1:21" ht="12.75">
      <c r="A49" t="s">
        <v>1</v>
      </c>
      <c r="B49">
        <f aca="true" t="shared" si="24" ref="B49:U49">RANK(B39,B$38:B$45,1)</f>
        <v>3</v>
      </c>
      <c r="C49">
        <f t="shared" si="24"/>
        <v>3</v>
      </c>
      <c r="D49">
        <f t="shared" si="24"/>
        <v>1</v>
      </c>
      <c r="E49">
        <f t="shared" si="24"/>
        <v>4</v>
      </c>
      <c r="F49">
        <f t="shared" si="24"/>
        <v>3</v>
      </c>
      <c r="G49">
        <f t="shared" si="24"/>
        <v>3</v>
      </c>
      <c r="H49">
        <f t="shared" si="24"/>
        <v>2</v>
      </c>
      <c r="I49">
        <f t="shared" si="24"/>
        <v>6</v>
      </c>
      <c r="J49">
        <f t="shared" si="24"/>
        <v>5</v>
      </c>
      <c r="K49">
        <f t="shared" si="24"/>
        <v>2</v>
      </c>
      <c r="L49">
        <f t="shared" si="24"/>
        <v>5</v>
      </c>
      <c r="M49">
        <f t="shared" si="24"/>
        <v>6</v>
      </c>
      <c r="N49">
        <f t="shared" si="24"/>
        <v>4</v>
      </c>
      <c r="O49">
        <f t="shared" si="24"/>
        <v>1</v>
      </c>
      <c r="P49">
        <f t="shared" si="24"/>
        <v>8</v>
      </c>
      <c r="Q49">
        <f t="shared" si="24"/>
        <v>5</v>
      </c>
      <c r="R49">
        <f t="shared" si="24"/>
        <v>4</v>
      </c>
      <c r="S49">
        <f t="shared" si="24"/>
        <v>2</v>
      </c>
      <c r="T49">
        <f t="shared" si="24"/>
        <v>1</v>
      </c>
      <c r="U49">
        <f t="shared" si="24"/>
        <v>3</v>
      </c>
    </row>
    <row r="50" spans="1:21" ht="12.75">
      <c r="A50" t="s">
        <v>2</v>
      </c>
      <c r="B50">
        <f aca="true" t="shared" si="25" ref="B50:U50">RANK(B40,B$38:B$45,1)</f>
        <v>2</v>
      </c>
      <c r="C50">
        <f t="shared" si="25"/>
        <v>4</v>
      </c>
      <c r="D50">
        <f t="shared" si="25"/>
        <v>3</v>
      </c>
      <c r="E50">
        <f t="shared" si="25"/>
        <v>3</v>
      </c>
      <c r="F50">
        <f t="shared" si="25"/>
        <v>5</v>
      </c>
      <c r="G50">
        <f t="shared" si="25"/>
        <v>4</v>
      </c>
      <c r="H50">
        <f t="shared" si="25"/>
        <v>4</v>
      </c>
      <c r="I50">
        <f t="shared" si="25"/>
        <v>5</v>
      </c>
      <c r="J50">
        <f t="shared" si="25"/>
        <v>4</v>
      </c>
      <c r="K50">
        <f t="shared" si="25"/>
        <v>5</v>
      </c>
      <c r="L50">
        <f t="shared" si="25"/>
        <v>3</v>
      </c>
      <c r="M50">
        <f t="shared" si="25"/>
        <v>2</v>
      </c>
      <c r="N50">
        <f t="shared" si="25"/>
        <v>6</v>
      </c>
      <c r="O50">
        <f t="shared" si="25"/>
        <v>4</v>
      </c>
      <c r="P50">
        <f t="shared" si="25"/>
        <v>1</v>
      </c>
      <c r="Q50">
        <f t="shared" si="25"/>
        <v>8</v>
      </c>
      <c r="R50">
        <f t="shared" si="25"/>
        <v>2</v>
      </c>
      <c r="S50">
        <f t="shared" si="25"/>
        <v>5</v>
      </c>
      <c r="T50">
        <f t="shared" si="25"/>
        <v>3</v>
      </c>
      <c r="U50">
        <f t="shared" si="25"/>
        <v>5</v>
      </c>
    </row>
    <row r="51" spans="1:21" ht="12.75">
      <c r="A51" t="s">
        <v>6</v>
      </c>
      <c r="B51">
        <f aca="true" t="shared" si="26" ref="B51:U51">RANK(B41,B$38:B$45,1)</f>
        <v>5</v>
      </c>
      <c r="C51">
        <f t="shared" si="26"/>
        <v>5</v>
      </c>
      <c r="D51">
        <f t="shared" si="26"/>
        <v>4</v>
      </c>
      <c r="E51">
        <f t="shared" si="26"/>
        <v>8</v>
      </c>
      <c r="F51">
        <f t="shared" si="26"/>
        <v>2</v>
      </c>
      <c r="G51">
        <f t="shared" si="26"/>
        <v>7</v>
      </c>
      <c r="H51">
        <f t="shared" si="26"/>
        <v>3</v>
      </c>
      <c r="I51">
        <f t="shared" si="26"/>
        <v>8</v>
      </c>
      <c r="J51">
        <f t="shared" si="26"/>
        <v>8</v>
      </c>
      <c r="K51">
        <f t="shared" si="26"/>
        <v>7</v>
      </c>
      <c r="L51">
        <f t="shared" si="26"/>
        <v>4</v>
      </c>
      <c r="M51">
        <f t="shared" si="26"/>
        <v>5</v>
      </c>
      <c r="N51">
        <f t="shared" si="26"/>
        <v>1</v>
      </c>
      <c r="O51">
        <f t="shared" si="26"/>
        <v>6</v>
      </c>
      <c r="P51">
        <f t="shared" si="26"/>
        <v>7</v>
      </c>
      <c r="Q51">
        <f t="shared" si="26"/>
        <v>7</v>
      </c>
      <c r="R51">
        <f t="shared" si="26"/>
        <v>6</v>
      </c>
      <c r="S51">
        <f t="shared" si="26"/>
        <v>4</v>
      </c>
      <c r="T51">
        <f t="shared" si="26"/>
        <v>6</v>
      </c>
      <c r="U51">
        <f t="shared" si="26"/>
        <v>4</v>
      </c>
    </row>
    <row r="52" spans="1:21" ht="12.75">
      <c r="A52" t="s">
        <v>7</v>
      </c>
      <c r="B52">
        <f aca="true" t="shared" si="27" ref="B52:U52">RANK(B42,B$38:B$45,1)</f>
        <v>6</v>
      </c>
      <c r="C52">
        <f t="shared" si="27"/>
        <v>6</v>
      </c>
      <c r="D52">
        <f t="shared" si="27"/>
        <v>5</v>
      </c>
      <c r="E52">
        <f t="shared" si="27"/>
        <v>5</v>
      </c>
      <c r="F52">
        <f t="shared" si="27"/>
        <v>7</v>
      </c>
      <c r="G52">
        <f t="shared" si="27"/>
        <v>8</v>
      </c>
      <c r="H52">
        <f t="shared" si="27"/>
        <v>6</v>
      </c>
      <c r="I52">
        <f t="shared" si="27"/>
        <v>3</v>
      </c>
      <c r="J52">
        <f t="shared" si="27"/>
        <v>6</v>
      </c>
      <c r="K52">
        <f t="shared" si="27"/>
        <v>6</v>
      </c>
      <c r="L52">
        <f t="shared" si="27"/>
        <v>7</v>
      </c>
      <c r="M52">
        <f t="shared" si="27"/>
        <v>7</v>
      </c>
      <c r="N52">
        <f t="shared" si="27"/>
        <v>5</v>
      </c>
      <c r="O52">
        <f t="shared" si="27"/>
        <v>7</v>
      </c>
      <c r="P52">
        <f t="shared" si="27"/>
        <v>2</v>
      </c>
      <c r="Q52">
        <f t="shared" si="27"/>
        <v>6</v>
      </c>
      <c r="R52">
        <f t="shared" si="27"/>
        <v>5</v>
      </c>
      <c r="S52">
        <f t="shared" si="27"/>
        <v>3</v>
      </c>
      <c r="T52">
        <f t="shared" si="27"/>
        <v>5</v>
      </c>
      <c r="U52">
        <f t="shared" si="27"/>
        <v>7</v>
      </c>
    </row>
    <row r="53" spans="1:21" ht="12.75">
      <c r="A53" t="s">
        <v>3</v>
      </c>
      <c r="B53">
        <f aca="true" t="shared" si="28" ref="B53:U53">RANK(B43,B$38:B$45,1)</f>
        <v>7</v>
      </c>
      <c r="C53">
        <f t="shared" si="28"/>
        <v>7</v>
      </c>
      <c r="D53">
        <f t="shared" si="28"/>
        <v>6</v>
      </c>
      <c r="E53">
        <f t="shared" si="28"/>
        <v>6</v>
      </c>
      <c r="F53">
        <f t="shared" si="28"/>
        <v>6</v>
      </c>
      <c r="G53">
        <f t="shared" si="28"/>
        <v>6</v>
      </c>
      <c r="H53">
        <f t="shared" si="28"/>
        <v>5</v>
      </c>
      <c r="I53">
        <f t="shared" si="28"/>
        <v>1</v>
      </c>
      <c r="J53">
        <f t="shared" si="28"/>
        <v>3</v>
      </c>
      <c r="K53">
        <f t="shared" si="28"/>
        <v>4</v>
      </c>
      <c r="L53">
        <f t="shared" si="28"/>
        <v>2</v>
      </c>
      <c r="M53">
        <f t="shared" si="28"/>
        <v>3</v>
      </c>
      <c r="N53">
        <f t="shared" si="28"/>
        <v>2</v>
      </c>
      <c r="O53">
        <f t="shared" si="28"/>
        <v>5</v>
      </c>
      <c r="P53">
        <f t="shared" si="28"/>
        <v>3</v>
      </c>
      <c r="Q53">
        <f t="shared" si="28"/>
        <v>2</v>
      </c>
      <c r="R53">
        <f t="shared" si="28"/>
        <v>1</v>
      </c>
      <c r="S53">
        <f t="shared" si="28"/>
        <v>1</v>
      </c>
      <c r="T53">
        <f t="shared" si="28"/>
        <v>4</v>
      </c>
      <c r="U53">
        <f t="shared" si="28"/>
        <v>2</v>
      </c>
    </row>
    <row r="54" spans="1:21" ht="12.75">
      <c r="A54" t="s">
        <v>4</v>
      </c>
      <c r="B54">
        <f aca="true" t="shared" si="29" ref="B54:U54">RANK(B44,B$38:B$45,1)</f>
        <v>4</v>
      </c>
      <c r="C54">
        <f t="shared" si="29"/>
        <v>1</v>
      </c>
      <c r="D54">
        <f t="shared" si="29"/>
        <v>8</v>
      </c>
      <c r="E54">
        <f t="shared" si="29"/>
        <v>1</v>
      </c>
      <c r="F54">
        <f t="shared" si="29"/>
        <v>4</v>
      </c>
      <c r="G54">
        <f t="shared" si="29"/>
        <v>2</v>
      </c>
      <c r="H54">
        <f t="shared" si="29"/>
        <v>8</v>
      </c>
      <c r="I54">
        <f t="shared" si="29"/>
        <v>4</v>
      </c>
      <c r="J54">
        <f t="shared" si="29"/>
        <v>1</v>
      </c>
      <c r="K54">
        <f t="shared" si="29"/>
        <v>1</v>
      </c>
      <c r="L54">
        <f t="shared" si="29"/>
        <v>1</v>
      </c>
      <c r="M54">
        <f t="shared" si="29"/>
        <v>8</v>
      </c>
      <c r="N54">
        <f t="shared" si="29"/>
        <v>8</v>
      </c>
      <c r="O54">
        <f t="shared" si="29"/>
        <v>2</v>
      </c>
      <c r="P54">
        <f t="shared" si="29"/>
        <v>6</v>
      </c>
      <c r="Q54">
        <f t="shared" si="29"/>
        <v>4</v>
      </c>
      <c r="R54">
        <f t="shared" si="29"/>
        <v>7</v>
      </c>
      <c r="S54">
        <f t="shared" si="29"/>
        <v>8</v>
      </c>
      <c r="T54">
        <f t="shared" si="29"/>
        <v>8</v>
      </c>
      <c r="U54">
        <f t="shared" si="29"/>
        <v>8</v>
      </c>
    </row>
    <row r="55" spans="1:21" ht="12.75">
      <c r="A55" t="s">
        <v>15</v>
      </c>
      <c r="B55">
        <f aca="true" t="shared" si="30" ref="B55:U55">RANK(B45,B$38:B$45,1)</f>
        <v>8</v>
      </c>
      <c r="C55">
        <f t="shared" si="30"/>
        <v>8</v>
      </c>
      <c r="D55">
        <f t="shared" si="30"/>
        <v>7</v>
      </c>
      <c r="E55">
        <f t="shared" si="30"/>
        <v>7</v>
      </c>
      <c r="F55">
        <f t="shared" si="30"/>
        <v>8</v>
      </c>
      <c r="G55">
        <f t="shared" si="30"/>
        <v>1</v>
      </c>
      <c r="H55">
        <f t="shared" si="30"/>
        <v>7</v>
      </c>
      <c r="I55">
        <f t="shared" si="30"/>
        <v>7</v>
      </c>
      <c r="J55">
        <f t="shared" si="30"/>
        <v>7</v>
      </c>
      <c r="K55">
        <f t="shared" si="30"/>
        <v>8</v>
      </c>
      <c r="L55">
        <f t="shared" si="30"/>
        <v>8</v>
      </c>
      <c r="M55">
        <f t="shared" si="30"/>
        <v>1</v>
      </c>
      <c r="N55">
        <f t="shared" si="30"/>
        <v>7</v>
      </c>
      <c r="O55">
        <f t="shared" si="30"/>
        <v>8</v>
      </c>
      <c r="P55">
        <f t="shared" si="30"/>
        <v>5</v>
      </c>
      <c r="Q55">
        <f t="shared" si="30"/>
        <v>1</v>
      </c>
      <c r="R55">
        <f t="shared" si="30"/>
        <v>8</v>
      </c>
      <c r="S55">
        <f t="shared" si="30"/>
        <v>7</v>
      </c>
      <c r="T55">
        <f t="shared" si="30"/>
        <v>7</v>
      </c>
      <c r="U55">
        <f t="shared" si="30"/>
        <v>1</v>
      </c>
    </row>
    <row r="57" ht="12.75">
      <c r="A57" s="4"/>
    </row>
    <row r="58" ht="12.75">
      <c r="A58" s="1"/>
    </row>
    <row r="68" ht="12.75">
      <c r="A68" s="1"/>
    </row>
    <row r="78" ht="12.75">
      <c r="A78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dcterms:created xsi:type="dcterms:W3CDTF">2011-05-26T11:44:49Z</dcterms:created>
  <dcterms:modified xsi:type="dcterms:W3CDTF">2011-05-27T12:30:15Z</dcterms:modified>
  <cp:category/>
  <cp:version/>
  <cp:contentType/>
  <cp:contentStatus/>
</cp:coreProperties>
</file>